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NJ2\OneDrive\Desktop\prijedlog proračuna za 2026\"/>
    </mc:Choice>
  </mc:AlternateContent>
  <xr:revisionPtr revIDLastSave="0" documentId="13_ncr:1_{38472E55-EB97-4EE0-A4A6-E98B54B8B6F8}" xr6:coauthVersionLast="47" xr6:coauthVersionMax="47" xr10:uidLastSave="{00000000-0000-0000-0000-000000000000}"/>
  <bookViews>
    <workbookView xWindow="-108" yWindow="-108" windowWidth="30936" windowHeight="16776" firstSheet="3" activeTab="10" xr2:uid="{7B380731-BE9E-4DB2-A155-7DA1F1382400}"/>
  </bookViews>
  <sheets>
    <sheet name="NASLOVNA" sheetId="1" r:id="rId1"/>
    <sheet name="PRIHODI" sheetId="2" r:id="rId2"/>
    <sheet name="RASHODI" sheetId="3" r:id="rId3"/>
    <sheet name="IZVORI FINANCIRANJA" sheetId="4" r:id="rId4"/>
    <sheet name="FUNKCIJSKA KLASIFIKACIJA" sheetId="5" r:id="rId5"/>
    <sheet name="RAČUN FINANCIRANJA" sheetId="6" r:id="rId6"/>
    <sheet name="RAZDJEL 1" sheetId="7" r:id="rId7"/>
    <sheet name="RAZDJEL 2" sheetId="8" r:id="rId8"/>
    <sheet name="RAZDJEL 3" sheetId="9" r:id="rId9"/>
    <sheet name="RAZDJEL 4" sheetId="10" r:id="rId10"/>
    <sheet name="RAZDJEL 5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" i="4" l="1"/>
  <c r="G40" i="4"/>
  <c r="G58" i="4"/>
  <c r="G55" i="4"/>
  <c r="G50" i="4"/>
  <c r="G47" i="4"/>
  <c r="G44" i="4"/>
  <c r="G6" i="4"/>
  <c r="G26" i="4"/>
  <c r="G18" i="4"/>
  <c r="G14" i="4"/>
  <c r="G11" i="4"/>
  <c r="G8" i="4"/>
  <c r="F38" i="4"/>
  <c r="F40" i="4"/>
  <c r="F50" i="4"/>
  <c r="F47" i="4"/>
  <c r="F44" i="4"/>
  <c r="F55" i="4"/>
  <c r="F58" i="4"/>
  <c r="F8" i="4"/>
  <c r="F17" i="4"/>
  <c r="F6" i="4" s="1"/>
  <c r="F26" i="4"/>
  <c r="F23" i="4"/>
  <c r="F14" i="4"/>
  <c r="F11" i="4"/>
  <c r="E38" i="4"/>
  <c r="E41" i="4"/>
  <c r="E40" i="4" s="1"/>
  <c r="E50" i="4"/>
  <c r="E47" i="4"/>
  <c r="G48" i="7"/>
  <c r="E55" i="4"/>
  <c r="E58" i="4"/>
  <c r="E17" i="4"/>
  <c r="E26" i="4"/>
  <c r="E23" i="4"/>
  <c r="E14" i="4"/>
  <c r="E11" i="4"/>
  <c r="E8" i="4"/>
  <c r="C41" i="4"/>
  <c r="F4" i="10"/>
  <c r="E44" i="7"/>
  <c r="C42" i="5"/>
  <c r="C22" i="3"/>
  <c r="I381" i="7"/>
  <c r="H381" i="7"/>
  <c r="G381" i="7"/>
  <c r="F381" i="7"/>
  <c r="E381" i="7"/>
  <c r="I341" i="7"/>
  <c r="G341" i="7"/>
  <c r="F341" i="7"/>
  <c r="E341" i="7"/>
  <c r="I209" i="7"/>
  <c r="H209" i="7"/>
  <c r="G209" i="7"/>
  <c r="E209" i="7"/>
  <c r="I154" i="7"/>
  <c r="H154" i="7"/>
  <c r="G154" i="7"/>
  <c r="F154" i="7"/>
  <c r="G424" i="8"/>
  <c r="G431" i="8"/>
  <c r="G433" i="8"/>
  <c r="I335" i="8"/>
  <c r="H335" i="8"/>
  <c r="H337" i="8"/>
  <c r="G339" i="8"/>
  <c r="G335" i="8" s="1"/>
  <c r="F335" i="8"/>
  <c r="F337" i="8"/>
  <c r="F340" i="8"/>
  <c r="E188" i="8"/>
  <c r="E165" i="8"/>
  <c r="G114" i="8"/>
  <c r="F114" i="8"/>
  <c r="E114" i="8"/>
  <c r="E6" i="4" l="1"/>
  <c r="G337" i="8"/>
  <c r="I23" i="10" l="1"/>
  <c r="H23" i="10"/>
  <c r="G23" i="10"/>
  <c r="F23" i="10"/>
  <c r="E23" i="10"/>
  <c r="G141" i="8"/>
  <c r="C58" i="4"/>
  <c r="C55" i="4"/>
  <c r="C50" i="4"/>
  <c r="C47" i="4"/>
  <c r="C44" i="4"/>
  <c r="C40" i="4"/>
  <c r="C26" i="4"/>
  <c r="C23" i="4"/>
  <c r="C17" i="4"/>
  <c r="C14" i="4"/>
  <c r="C11" i="4"/>
  <c r="C8" i="4"/>
  <c r="D55" i="4"/>
  <c r="D47" i="4"/>
  <c r="D44" i="4"/>
  <c r="D23" i="4"/>
  <c r="D14" i="4"/>
  <c r="D11" i="4"/>
  <c r="D8" i="4"/>
  <c r="F45" i="5"/>
  <c r="F41" i="5"/>
  <c r="F36" i="5"/>
  <c r="F33" i="5"/>
  <c r="F26" i="5"/>
  <c r="F21" i="5"/>
  <c r="F15" i="5"/>
  <c r="F12" i="5"/>
  <c r="F9" i="5"/>
  <c r="G6" i="5"/>
  <c r="G45" i="5"/>
  <c r="G41" i="5"/>
  <c r="G36" i="5"/>
  <c r="G33" i="5"/>
  <c r="G26" i="5"/>
  <c r="G21" i="5"/>
  <c r="G15" i="5"/>
  <c r="G12" i="5"/>
  <c r="G9" i="5"/>
  <c r="E6" i="5"/>
  <c r="E45" i="5"/>
  <c r="E41" i="5"/>
  <c r="E36" i="5"/>
  <c r="E33" i="5"/>
  <c r="E26" i="5"/>
  <c r="E21" i="5"/>
  <c r="E15" i="5"/>
  <c r="E12" i="5"/>
  <c r="E9" i="5"/>
  <c r="G5" i="3"/>
  <c r="G8" i="3"/>
  <c r="G24" i="3"/>
  <c r="F5" i="3"/>
  <c r="F8" i="3"/>
  <c r="F24" i="3"/>
  <c r="E6" i="3"/>
  <c r="E24" i="3"/>
  <c r="E8" i="3"/>
  <c r="C12" i="5"/>
  <c r="C9" i="5"/>
  <c r="E54" i="7"/>
  <c r="G102" i="11"/>
  <c r="H99" i="11"/>
  <c r="H95" i="11" s="1"/>
  <c r="G99" i="11"/>
  <c r="G95" i="11" s="1"/>
  <c r="G92" i="11"/>
  <c r="G88" i="11" s="1"/>
  <c r="H106" i="9"/>
  <c r="H404" i="8"/>
  <c r="H243" i="7"/>
  <c r="I106" i="9"/>
  <c r="E154" i="7"/>
  <c r="E146" i="7" s="1"/>
  <c r="A1" i="8" a="1"/>
  <c r="A1" i="8" s="1"/>
  <c r="F24" i="6"/>
  <c r="E24" i="6"/>
  <c r="D24" i="3"/>
  <c r="C24" i="3"/>
  <c r="I148" i="8"/>
  <c r="I144" i="8" s="1"/>
  <c r="H148" i="8"/>
  <c r="H144" i="8" s="1"/>
  <c r="F144" i="8"/>
  <c r="E148" i="8"/>
  <c r="E144" i="8" s="1"/>
  <c r="I119" i="8"/>
  <c r="I114" i="8" s="1"/>
  <c r="H119" i="8"/>
  <c r="H114" i="8" s="1"/>
  <c r="I361" i="7"/>
  <c r="H361" i="7"/>
  <c r="G361" i="7"/>
  <c r="F361" i="7"/>
  <c r="E361" i="7"/>
  <c r="I78" i="11"/>
  <c r="H78" i="11"/>
  <c r="I54" i="11"/>
  <c r="H54" i="11"/>
  <c r="I113" i="7"/>
  <c r="H113" i="7"/>
  <c r="C6" i="4" l="1"/>
  <c r="C38" i="4"/>
  <c r="F6" i="5"/>
  <c r="G113" i="7"/>
  <c r="G108" i="7" s="1"/>
  <c r="F113" i="7"/>
  <c r="E113" i="7"/>
  <c r="I74" i="11"/>
  <c r="H74" i="11"/>
  <c r="G6" i="6"/>
  <c r="F6" i="6"/>
  <c r="E6" i="6"/>
  <c r="I35" i="1" s="1"/>
  <c r="F12" i="6"/>
  <c r="E12" i="6"/>
  <c r="J24" i="1"/>
  <c r="D40" i="4"/>
  <c r="D50" i="4"/>
  <c r="D58" i="4"/>
  <c r="D30" i="4"/>
  <c r="D26" i="4"/>
  <c r="D17" i="4"/>
  <c r="D6" i="6"/>
  <c r="C6" i="6"/>
  <c r="G21" i="2"/>
  <c r="K21" i="1" s="1"/>
  <c r="G7" i="2"/>
  <c r="K20" i="1" s="1"/>
  <c r="F21" i="2"/>
  <c r="J21" i="1" s="1"/>
  <c r="F7" i="2"/>
  <c r="J20" i="1" s="1"/>
  <c r="E21" i="2"/>
  <c r="I21" i="1" s="1"/>
  <c r="E7" i="2"/>
  <c r="I20" i="1" s="1"/>
  <c r="D8" i="3"/>
  <c r="D45" i="5"/>
  <c r="D41" i="5"/>
  <c r="D36" i="5"/>
  <c r="D33" i="5"/>
  <c r="D26" i="5"/>
  <c r="D21" i="5"/>
  <c r="D15" i="5"/>
  <c r="D12" i="5"/>
  <c r="D9" i="5"/>
  <c r="I111" i="8"/>
  <c r="I107" i="8" s="1"/>
  <c r="H111" i="8"/>
  <c r="H107" i="8" s="1"/>
  <c r="G111" i="8"/>
  <c r="G107" i="8" s="1"/>
  <c r="F111" i="8"/>
  <c r="F107" i="8" s="1"/>
  <c r="E111" i="8"/>
  <c r="E107" i="8" s="1"/>
  <c r="I421" i="8"/>
  <c r="I417" i="8" s="1"/>
  <c r="H421" i="8"/>
  <c r="H417" i="8" s="1"/>
  <c r="I414" i="8"/>
  <c r="I407" i="8" s="1"/>
  <c r="H414" i="8"/>
  <c r="H407" i="8" s="1"/>
  <c r="I404" i="8"/>
  <c r="I399" i="8" s="1"/>
  <c r="H399" i="8"/>
  <c r="I396" i="8"/>
  <c r="I392" i="8" s="1"/>
  <c r="H396" i="8"/>
  <c r="H392" i="8" s="1"/>
  <c r="I389" i="8"/>
  <c r="I385" i="8" s="1"/>
  <c r="H389" i="8"/>
  <c r="H385" i="8" s="1"/>
  <c r="I382" i="8"/>
  <c r="I377" i="8" s="1"/>
  <c r="H382" i="8"/>
  <c r="H377" i="8" s="1"/>
  <c r="I374" i="8"/>
  <c r="I370" i="8" s="1"/>
  <c r="H374" i="8"/>
  <c r="H370" i="8" s="1"/>
  <c r="I367" i="8"/>
  <c r="I363" i="8" s="1"/>
  <c r="H367" i="8"/>
  <c r="H363" i="8" s="1"/>
  <c r="I360" i="8"/>
  <c r="I356" i="8" s="1"/>
  <c r="H360" i="8"/>
  <c r="H356" i="8" s="1"/>
  <c r="I353" i="8"/>
  <c r="I349" i="8" s="1"/>
  <c r="H353" i="8"/>
  <c r="H349" i="8" s="1"/>
  <c r="I346" i="8"/>
  <c r="I342" i="8" s="1"/>
  <c r="H346" i="8"/>
  <c r="H342" i="8" s="1"/>
  <c r="I332" i="8"/>
  <c r="I327" i="8" s="1"/>
  <c r="H332" i="8"/>
  <c r="H327" i="8" s="1"/>
  <c r="I324" i="8"/>
  <c r="I318" i="8" s="1"/>
  <c r="H324" i="8"/>
  <c r="H318" i="8" s="1"/>
  <c r="I315" i="8"/>
  <c r="I311" i="8" s="1"/>
  <c r="H315" i="8"/>
  <c r="H311" i="8" s="1"/>
  <c r="I308" i="8"/>
  <c r="I303" i="8" s="1"/>
  <c r="H308" i="8"/>
  <c r="H303" i="8" s="1"/>
  <c r="I300" i="8"/>
  <c r="I295" i="8" s="1"/>
  <c r="H300" i="8"/>
  <c r="H295" i="8" s="1"/>
  <c r="I292" i="8"/>
  <c r="I288" i="8" s="1"/>
  <c r="H292" i="8"/>
  <c r="H288" i="8" s="1"/>
  <c r="I282" i="8"/>
  <c r="I285" i="8"/>
  <c r="H282" i="8"/>
  <c r="H285" i="8"/>
  <c r="I274" i="8"/>
  <c r="I270" i="8" s="1"/>
  <c r="H274" i="8"/>
  <c r="H270" i="8" s="1"/>
  <c r="I267" i="8"/>
  <c r="I261" i="8" s="1"/>
  <c r="H267" i="8"/>
  <c r="H261" i="8" s="1"/>
  <c r="I258" i="8"/>
  <c r="I253" i="8" s="1"/>
  <c r="H258" i="8"/>
  <c r="H253" i="8" s="1"/>
  <c r="I250" i="8"/>
  <c r="I246" i="8" s="1"/>
  <c r="H250" i="8"/>
  <c r="H246" i="8" s="1"/>
  <c r="I243" i="8"/>
  <c r="I238" i="8" s="1"/>
  <c r="H243" i="8"/>
  <c r="H238" i="8" s="1"/>
  <c r="I235" i="8"/>
  <c r="I230" i="8" s="1"/>
  <c r="H235" i="8"/>
  <c r="H230" i="8" s="1"/>
  <c r="I227" i="8"/>
  <c r="I223" i="8" s="1"/>
  <c r="H227" i="8"/>
  <c r="H223" i="8" s="1"/>
  <c r="I220" i="8"/>
  <c r="I216" i="8" s="1"/>
  <c r="H220" i="8"/>
  <c r="H216" i="8" s="1"/>
  <c r="I213" i="8"/>
  <c r="H213" i="8"/>
  <c r="I210" i="8"/>
  <c r="H210" i="8"/>
  <c r="I203" i="8"/>
  <c r="I199" i="8" s="1"/>
  <c r="H203" i="8"/>
  <c r="H199" i="8" s="1"/>
  <c r="G421" i="8"/>
  <c r="G417" i="8" s="1"/>
  <c r="G414" i="8"/>
  <c r="G407" i="8" s="1"/>
  <c r="G404" i="8"/>
  <c r="G399" i="8" s="1"/>
  <c r="G396" i="8"/>
  <c r="G392" i="8" s="1"/>
  <c r="G389" i="8"/>
  <c r="G385" i="8" s="1"/>
  <c r="G382" i="8"/>
  <c r="G377" i="8" s="1"/>
  <c r="G374" i="8"/>
  <c r="G370" i="8" s="1"/>
  <c r="G367" i="8"/>
  <c r="G363" i="8" s="1"/>
  <c r="G360" i="8"/>
  <c r="G356" i="8" s="1"/>
  <c r="G353" i="8"/>
  <c r="G349" i="8" s="1"/>
  <c r="G346" i="8"/>
  <c r="G342" i="8" s="1"/>
  <c r="G332" i="8"/>
  <c r="G327" i="8" s="1"/>
  <c r="G324" i="8"/>
  <c r="G318" i="8" s="1"/>
  <c r="G308" i="8"/>
  <c r="G303" i="8" s="1"/>
  <c r="G300" i="8"/>
  <c r="G295" i="8" s="1"/>
  <c r="G292" i="8"/>
  <c r="G288" i="8" s="1"/>
  <c r="G285" i="8"/>
  <c r="G282" i="8"/>
  <c r="G274" i="8"/>
  <c r="G270" i="8" s="1"/>
  <c r="G267" i="8"/>
  <c r="G261" i="8" s="1"/>
  <c r="G258" i="8"/>
  <c r="G253" i="8" s="1"/>
  <c r="G250" i="8"/>
  <c r="G246" i="8" s="1"/>
  <c r="G243" i="8"/>
  <c r="G238" i="8" s="1"/>
  <c r="G235" i="8"/>
  <c r="G230" i="8" s="1"/>
  <c r="G227" i="8"/>
  <c r="G223" i="8" s="1"/>
  <c r="G220" i="8"/>
  <c r="G216" i="8" s="1"/>
  <c r="G213" i="8"/>
  <c r="G210" i="8"/>
  <c r="G203" i="8"/>
  <c r="G199" i="8" s="1"/>
  <c r="I192" i="8"/>
  <c r="I188" i="8" s="1"/>
  <c r="H192" i="8"/>
  <c r="H188" i="8" s="1"/>
  <c r="I185" i="8"/>
  <c r="I180" i="8" s="1"/>
  <c r="H185" i="8"/>
  <c r="H180" i="8" s="1"/>
  <c r="I177" i="8"/>
  <c r="I173" i="8" s="1"/>
  <c r="H177" i="8"/>
  <c r="H173" i="8" s="1"/>
  <c r="I170" i="8"/>
  <c r="I165" i="8" s="1"/>
  <c r="H170" i="8"/>
  <c r="H165" i="8" s="1"/>
  <c r="I141" i="8"/>
  <c r="I137" i="8" s="1"/>
  <c r="H141" i="8"/>
  <c r="H137" i="8" s="1"/>
  <c r="I134" i="8"/>
  <c r="I129" i="8" s="1"/>
  <c r="H134" i="8"/>
  <c r="H129" i="8" s="1"/>
  <c r="I126" i="8"/>
  <c r="I122" i="8" s="1"/>
  <c r="H126" i="8"/>
  <c r="H122" i="8" s="1"/>
  <c r="I104" i="8"/>
  <c r="I100" i="8" s="1"/>
  <c r="H104" i="8"/>
  <c r="H100" i="8" s="1"/>
  <c r="I97" i="8"/>
  <c r="I93" i="8" s="1"/>
  <c r="H97" i="8"/>
  <c r="H93" i="8" s="1"/>
  <c r="I90" i="8"/>
  <c r="I84" i="8" s="1"/>
  <c r="H90" i="8"/>
  <c r="H84" i="8" s="1"/>
  <c r="I79" i="8"/>
  <c r="I75" i="8" s="1"/>
  <c r="H79" i="8"/>
  <c r="H75" i="8" s="1"/>
  <c r="I72" i="8"/>
  <c r="I68" i="8" s="1"/>
  <c r="H72" i="8"/>
  <c r="H68" i="8" s="1"/>
  <c r="I65" i="8"/>
  <c r="I61" i="8" s="1"/>
  <c r="H65" i="8"/>
  <c r="H61" i="8" s="1"/>
  <c r="I58" i="8"/>
  <c r="I54" i="8" s="1"/>
  <c r="H58" i="8"/>
  <c r="H54" i="8" s="1"/>
  <c r="I51" i="8"/>
  <c r="I47" i="8" s="1"/>
  <c r="H51" i="8"/>
  <c r="H47" i="8" s="1"/>
  <c r="I44" i="8"/>
  <c r="I40" i="8" s="1"/>
  <c r="H44" i="8"/>
  <c r="H40" i="8" s="1"/>
  <c r="I37" i="8"/>
  <c r="I33" i="8" s="1"/>
  <c r="H37" i="8"/>
  <c r="H33" i="8" s="1"/>
  <c r="I30" i="8"/>
  <c r="I26" i="8" s="1"/>
  <c r="H30" i="8"/>
  <c r="H26" i="8" s="1"/>
  <c r="I23" i="8"/>
  <c r="I17" i="8" s="1"/>
  <c r="H23" i="8"/>
  <c r="H17" i="8" s="1"/>
  <c r="I14" i="8"/>
  <c r="I8" i="8" s="1"/>
  <c r="H14" i="8"/>
  <c r="H8" i="8" s="1"/>
  <c r="I467" i="7"/>
  <c r="I463" i="7" s="1"/>
  <c r="H467" i="7"/>
  <c r="H463" i="7" s="1"/>
  <c r="I460" i="7"/>
  <c r="I456" i="7" s="1"/>
  <c r="H460" i="7"/>
  <c r="H456" i="7" s="1"/>
  <c r="I453" i="7"/>
  <c r="I449" i="7" s="1"/>
  <c r="H453" i="7"/>
  <c r="H449" i="7" s="1"/>
  <c r="I446" i="7"/>
  <c r="I442" i="7" s="1"/>
  <c r="H446" i="7"/>
  <c r="H442" i="7" s="1"/>
  <c r="I437" i="7"/>
  <c r="I433" i="7" s="1"/>
  <c r="H437" i="7"/>
  <c r="H433" i="7" s="1"/>
  <c r="I430" i="7"/>
  <c r="I426" i="7" s="1"/>
  <c r="H430" i="7"/>
  <c r="H426" i="7" s="1"/>
  <c r="I419" i="7"/>
  <c r="H423" i="7"/>
  <c r="H419" i="7" s="1"/>
  <c r="I416" i="7"/>
  <c r="I412" i="7" s="1"/>
  <c r="H416" i="7"/>
  <c r="H412" i="7" s="1"/>
  <c r="I409" i="7"/>
  <c r="I405" i="7" s="1"/>
  <c r="H409" i="7"/>
  <c r="H405" i="7" s="1"/>
  <c r="I402" i="7"/>
  <c r="I398" i="7" s="1"/>
  <c r="H402" i="7"/>
  <c r="H398" i="7" s="1"/>
  <c r="I395" i="7"/>
  <c r="I391" i="7" s="1"/>
  <c r="H395" i="7"/>
  <c r="H391" i="7" s="1"/>
  <c r="I385" i="7"/>
  <c r="H385" i="7"/>
  <c r="I371" i="7"/>
  <c r="H371" i="7"/>
  <c r="I378" i="7"/>
  <c r="H378" i="7"/>
  <c r="I357" i="7"/>
  <c r="H357" i="7"/>
  <c r="I350" i="7"/>
  <c r="I346" i="7" s="1"/>
  <c r="H350" i="7"/>
  <c r="H346" i="7" s="1"/>
  <c r="I336" i="7"/>
  <c r="H336" i="7"/>
  <c r="I333" i="7"/>
  <c r="I329" i="7" s="1"/>
  <c r="H333" i="7"/>
  <c r="H329" i="7" s="1"/>
  <c r="I326" i="7"/>
  <c r="I322" i="7" s="1"/>
  <c r="H326" i="7"/>
  <c r="H322" i="7" s="1"/>
  <c r="I319" i="7"/>
  <c r="I315" i="7" s="1"/>
  <c r="H319" i="7"/>
  <c r="H315" i="7" s="1"/>
  <c r="I312" i="7"/>
  <c r="I308" i="7" s="1"/>
  <c r="H312" i="7"/>
  <c r="H308" i="7" s="1"/>
  <c r="I305" i="7"/>
  <c r="I300" i="7" s="1"/>
  <c r="H305" i="7"/>
  <c r="H300" i="7" s="1"/>
  <c r="I295" i="7"/>
  <c r="I291" i="7" s="1"/>
  <c r="H295" i="7"/>
  <c r="H291" i="7" s="1"/>
  <c r="I288" i="7"/>
  <c r="I284" i="7" s="1"/>
  <c r="H288" i="7"/>
  <c r="H284" i="7" s="1"/>
  <c r="I277" i="7"/>
  <c r="I273" i="7" s="1"/>
  <c r="H277" i="7"/>
  <c r="H273" i="7" s="1"/>
  <c r="I270" i="7"/>
  <c r="I266" i="7" s="1"/>
  <c r="H270" i="7"/>
  <c r="H266" i="7" s="1"/>
  <c r="I263" i="7"/>
  <c r="I258" i="7" s="1"/>
  <c r="H263" i="7"/>
  <c r="H258" i="7" s="1"/>
  <c r="I253" i="7"/>
  <c r="I248" i="7" s="1"/>
  <c r="H253" i="7"/>
  <c r="H248" i="7" s="1"/>
  <c r="I243" i="7"/>
  <c r="I238" i="7" s="1"/>
  <c r="H238" i="7"/>
  <c r="I235" i="7"/>
  <c r="I231" i="7" s="1"/>
  <c r="H235" i="7"/>
  <c r="H231" i="7" s="1"/>
  <c r="I228" i="7"/>
  <c r="I224" i="7" s="1"/>
  <c r="H228" i="7"/>
  <c r="H224" i="7" s="1"/>
  <c r="I219" i="7"/>
  <c r="I215" i="7" s="1"/>
  <c r="H219" i="7"/>
  <c r="H215" i="7" s="1"/>
  <c r="I201" i="7"/>
  <c r="I197" i="7" s="1"/>
  <c r="H201" i="7"/>
  <c r="H197" i="7" s="1"/>
  <c r="I194" i="7"/>
  <c r="I190" i="7" s="1"/>
  <c r="H194" i="7"/>
  <c r="H190" i="7" s="1"/>
  <c r="I187" i="7"/>
  <c r="I183" i="7" s="1"/>
  <c r="H187" i="7"/>
  <c r="H183" i="7" s="1"/>
  <c r="I180" i="7"/>
  <c r="I176" i="7" s="1"/>
  <c r="H180" i="7"/>
  <c r="H176" i="7" s="1"/>
  <c r="I171" i="7"/>
  <c r="I165" i="7" s="1"/>
  <c r="H171" i="7"/>
  <c r="H165" i="7" s="1"/>
  <c r="I162" i="7"/>
  <c r="H162" i="7"/>
  <c r="I143" i="7"/>
  <c r="I139" i="7" s="1"/>
  <c r="H143" i="7"/>
  <c r="H139" i="7" s="1"/>
  <c r="I136" i="7"/>
  <c r="I132" i="7" s="1"/>
  <c r="H136" i="7"/>
  <c r="H132" i="7" s="1"/>
  <c r="I129" i="7"/>
  <c r="I125" i="7" s="1"/>
  <c r="H129" i="7"/>
  <c r="H125" i="7" s="1"/>
  <c r="I122" i="7"/>
  <c r="I118" i="7" s="1"/>
  <c r="H122" i="7"/>
  <c r="H118" i="7" s="1"/>
  <c r="I108" i="7"/>
  <c r="H108" i="7"/>
  <c r="H110" i="7" s="1"/>
  <c r="I105" i="7"/>
  <c r="I98" i="7"/>
  <c r="H105" i="7"/>
  <c r="H98" i="7"/>
  <c r="I84" i="7"/>
  <c r="I80" i="7" s="1"/>
  <c r="G54" i="11"/>
  <c r="G48" i="11" s="1"/>
  <c r="H84" i="7"/>
  <c r="H80" i="7" s="1"/>
  <c r="I77" i="7"/>
  <c r="I73" i="7" s="1"/>
  <c r="H77" i="7"/>
  <c r="H73" i="7" s="1"/>
  <c r="I70" i="7"/>
  <c r="I66" i="7" s="1"/>
  <c r="H70" i="7"/>
  <c r="H66" i="7" s="1"/>
  <c r="I63" i="7"/>
  <c r="I54" i="7"/>
  <c r="H54" i="7"/>
  <c r="I39" i="7"/>
  <c r="I35" i="7" s="1"/>
  <c r="I30" i="7"/>
  <c r="I26" i="7" s="1"/>
  <c r="I22" i="7"/>
  <c r="I18" i="7" s="1"/>
  <c r="H39" i="7"/>
  <c r="H35" i="7" s="1"/>
  <c r="H30" i="7"/>
  <c r="H26" i="7" s="1"/>
  <c r="H22" i="7"/>
  <c r="H18" i="7" s="1"/>
  <c r="I164" i="9"/>
  <c r="I159" i="9" s="1"/>
  <c r="I157" i="9" s="1"/>
  <c r="I146" i="9"/>
  <c r="I141" i="9" s="1"/>
  <c r="I138" i="9"/>
  <c r="I134" i="9" s="1"/>
  <c r="I131" i="9"/>
  <c r="I127" i="9" s="1"/>
  <c r="I124" i="9"/>
  <c r="I118" i="9" s="1"/>
  <c r="I115" i="9"/>
  <c r="I109" i="9" s="1"/>
  <c r="I100" i="9"/>
  <c r="I97" i="9"/>
  <c r="I91" i="9" s="1"/>
  <c r="I88" i="9"/>
  <c r="I82" i="9" s="1"/>
  <c r="I79" i="9"/>
  <c r="I72" i="9" s="1"/>
  <c r="I69" i="9"/>
  <c r="I64" i="9" s="1"/>
  <c r="H164" i="9"/>
  <c r="H159" i="9" s="1"/>
  <c r="H157" i="9" s="1"/>
  <c r="H146" i="9"/>
  <c r="H141" i="9" s="1"/>
  <c r="H138" i="9"/>
  <c r="H134" i="9" s="1"/>
  <c r="H131" i="9"/>
  <c r="H127" i="9" s="1"/>
  <c r="H124" i="9"/>
  <c r="H118" i="9" s="1"/>
  <c r="H115" i="9"/>
  <c r="H109" i="9" s="1"/>
  <c r="H100" i="9"/>
  <c r="H97" i="9"/>
  <c r="H91" i="9" s="1"/>
  <c r="H88" i="9"/>
  <c r="H82" i="9" s="1"/>
  <c r="H79" i="9"/>
  <c r="H72" i="9" s="1"/>
  <c r="H69" i="9"/>
  <c r="H64" i="9" s="1"/>
  <c r="I59" i="9"/>
  <c r="I55" i="9" s="1"/>
  <c r="I52" i="9"/>
  <c r="I47" i="9" s="1"/>
  <c r="I44" i="9"/>
  <c r="I38" i="9" s="1"/>
  <c r="I35" i="9"/>
  <c r="I31" i="9" s="1"/>
  <c r="I28" i="9"/>
  <c r="I24" i="9" s="1"/>
  <c r="I21" i="9"/>
  <c r="I16" i="9" s="1"/>
  <c r="I13" i="9"/>
  <c r="I8" i="9" s="1"/>
  <c r="H59" i="9"/>
  <c r="H55" i="9" s="1"/>
  <c r="H52" i="9"/>
  <c r="H47" i="9" s="1"/>
  <c r="H44" i="9"/>
  <c r="H38" i="9" s="1"/>
  <c r="H35" i="9"/>
  <c r="H31" i="9" s="1"/>
  <c r="H28" i="9"/>
  <c r="H24" i="9" s="1"/>
  <c r="H21" i="9"/>
  <c r="H16" i="9" s="1"/>
  <c r="H13" i="9"/>
  <c r="H8" i="9" s="1"/>
  <c r="I71" i="11"/>
  <c r="I66" i="11" s="1"/>
  <c r="I63" i="11"/>
  <c r="I58" i="11" s="1"/>
  <c r="I48" i="11"/>
  <c r="I45" i="11"/>
  <c r="I40" i="11" s="1"/>
  <c r="I37" i="11"/>
  <c r="I33" i="11" s="1"/>
  <c r="I30" i="11"/>
  <c r="I26" i="11" s="1"/>
  <c r="I23" i="11"/>
  <c r="I17" i="11" s="1"/>
  <c r="I14" i="11"/>
  <c r="I8" i="11" s="1"/>
  <c r="H71" i="11"/>
  <c r="H66" i="11" s="1"/>
  <c r="H63" i="11"/>
  <c r="H58" i="11" s="1"/>
  <c r="H48" i="11"/>
  <c r="H45" i="11"/>
  <c r="H40" i="11" s="1"/>
  <c r="H37" i="11"/>
  <c r="H33" i="11" s="1"/>
  <c r="H30" i="11"/>
  <c r="H26" i="11" s="1"/>
  <c r="H23" i="11"/>
  <c r="H17" i="11" s="1"/>
  <c r="H14" i="11"/>
  <c r="H8" i="11" s="1"/>
  <c r="G71" i="11"/>
  <c r="G66" i="11" s="1"/>
  <c r="G68" i="11" s="1"/>
  <c r="G63" i="11"/>
  <c r="G58" i="11" s="1"/>
  <c r="G45" i="11"/>
  <c r="G40" i="11" s="1"/>
  <c r="G37" i="11"/>
  <c r="G33" i="11" s="1"/>
  <c r="G30" i="11"/>
  <c r="G26" i="11" s="1"/>
  <c r="G23" i="11"/>
  <c r="G17" i="11" s="1"/>
  <c r="G14" i="11"/>
  <c r="G8" i="11" s="1"/>
  <c r="I38" i="10"/>
  <c r="I33" i="10" s="1"/>
  <c r="H38" i="10"/>
  <c r="H33" i="10" s="1"/>
  <c r="G38" i="10"/>
  <c r="G33" i="10" s="1"/>
  <c r="F38" i="10"/>
  <c r="F33" i="10" s="1"/>
  <c r="E38" i="10"/>
  <c r="E33" i="10" s="1"/>
  <c r="I45" i="10"/>
  <c r="I41" i="10" s="1"/>
  <c r="I30" i="10"/>
  <c r="I26" i="10" s="1"/>
  <c r="I19" i="10"/>
  <c r="I12" i="10"/>
  <c r="I8" i="10" s="1"/>
  <c r="H41" i="10"/>
  <c r="H30" i="10"/>
  <c r="H26" i="10" s="1"/>
  <c r="H19" i="10"/>
  <c r="H12" i="10"/>
  <c r="H8" i="10" s="1"/>
  <c r="G45" i="10"/>
  <c r="G41" i="10" s="1"/>
  <c r="G30" i="10"/>
  <c r="G26" i="10" s="1"/>
  <c r="G19" i="10"/>
  <c r="G12" i="10"/>
  <c r="G8" i="10" s="1"/>
  <c r="G164" i="9"/>
  <c r="G159" i="9" s="1"/>
  <c r="G157" i="9" s="1"/>
  <c r="G146" i="9"/>
  <c r="G141" i="9" s="1"/>
  <c r="G138" i="9"/>
  <c r="G134" i="9" s="1"/>
  <c r="G131" i="9"/>
  <c r="G127" i="9" s="1"/>
  <c r="G124" i="9"/>
  <c r="G118" i="9" s="1"/>
  <c r="G120" i="9" s="1"/>
  <c r="G115" i="9"/>
  <c r="G109" i="9" s="1"/>
  <c r="G113" i="9" s="1"/>
  <c r="G106" i="9"/>
  <c r="G100" i="9" s="1"/>
  <c r="G97" i="9"/>
  <c r="G91" i="9" s="1"/>
  <c r="G88" i="9"/>
  <c r="G82" i="9" s="1"/>
  <c r="G79" i="9"/>
  <c r="G72" i="9" s="1"/>
  <c r="G69" i="9"/>
  <c r="G64" i="9" s="1"/>
  <c r="G59" i="9"/>
  <c r="G55" i="9" s="1"/>
  <c r="G52" i="9"/>
  <c r="G47" i="9" s="1"/>
  <c r="G44" i="9"/>
  <c r="G38" i="9" s="1"/>
  <c r="G35" i="9"/>
  <c r="G31" i="9" s="1"/>
  <c r="G28" i="9"/>
  <c r="G24" i="9" s="1"/>
  <c r="G21" i="9"/>
  <c r="G16" i="9" s="1"/>
  <c r="G13" i="9"/>
  <c r="G8" i="9" s="1"/>
  <c r="F71" i="11"/>
  <c r="F63" i="11"/>
  <c r="F58" i="11" s="1"/>
  <c r="F54" i="11"/>
  <c r="F48" i="11" s="1"/>
  <c r="E54" i="11"/>
  <c r="E48" i="11" s="1"/>
  <c r="F45" i="11"/>
  <c r="F40" i="11" s="1"/>
  <c r="E45" i="11"/>
  <c r="E40" i="11" s="1"/>
  <c r="F37" i="11"/>
  <c r="F33" i="11" s="1"/>
  <c r="E37" i="11"/>
  <c r="E33" i="11" s="1"/>
  <c r="F30" i="11"/>
  <c r="F26" i="11" s="1"/>
  <c r="F23" i="11"/>
  <c r="F17" i="11" s="1"/>
  <c r="F14" i="11"/>
  <c r="F8" i="11" s="1"/>
  <c r="F45" i="10"/>
  <c r="F41" i="10" s="1"/>
  <c r="F30" i="10"/>
  <c r="F26" i="10" s="1"/>
  <c r="F19" i="10"/>
  <c r="F12" i="10"/>
  <c r="F8" i="10" s="1"/>
  <c r="E71" i="11"/>
  <c r="E66" i="11" s="1"/>
  <c r="E63" i="11"/>
  <c r="E58" i="11" s="1"/>
  <c r="E30" i="11"/>
  <c r="E26" i="11" s="1"/>
  <c r="E23" i="11"/>
  <c r="E17" i="11" s="1"/>
  <c r="E14" i="11"/>
  <c r="E8" i="11" s="1"/>
  <c r="E45" i="10"/>
  <c r="E41" i="10" s="1"/>
  <c r="E30" i="10"/>
  <c r="E26" i="10" s="1"/>
  <c r="E19" i="10"/>
  <c r="E12" i="10"/>
  <c r="E8" i="10" s="1"/>
  <c r="F164" i="9"/>
  <c r="F159" i="9" s="1"/>
  <c r="F157" i="9" s="1"/>
  <c r="F146" i="9"/>
  <c r="F141" i="9" s="1"/>
  <c r="E146" i="9"/>
  <c r="E141" i="9" s="1"/>
  <c r="F138" i="9"/>
  <c r="F134" i="9" s="1"/>
  <c r="E138" i="9"/>
  <c r="E134" i="9" s="1"/>
  <c r="F131" i="9"/>
  <c r="F127" i="9" s="1"/>
  <c r="E131" i="9"/>
  <c r="E127" i="9" s="1"/>
  <c r="F124" i="9"/>
  <c r="F118" i="9" s="1"/>
  <c r="F115" i="9"/>
  <c r="F109" i="9" s="1"/>
  <c r="E115" i="9"/>
  <c r="E109" i="9" s="1"/>
  <c r="F106" i="9"/>
  <c r="F100" i="9" s="1"/>
  <c r="E106" i="9"/>
  <c r="E100" i="9" s="1"/>
  <c r="F97" i="9"/>
  <c r="F91" i="9" s="1"/>
  <c r="E97" i="9"/>
  <c r="E91" i="9" s="1"/>
  <c r="F88" i="9"/>
  <c r="F82" i="9" s="1"/>
  <c r="F79" i="9"/>
  <c r="F72" i="9" s="1"/>
  <c r="F69" i="9"/>
  <c r="F64" i="9" s="1"/>
  <c r="F59" i="9"/>
  <c r="F55" i="9" s="1"/>
  <c r="E59" i="9"/>
  <c r="E55" i="9" s="1"/>
  <c r="F52" i="9"/>
  <c r="F47" i="9" s="1"/>
  <c r="E52" i="9"/>
  <c r="E47" i="9" s="1"/>
  <c r="F44" i="9"/>
  <c r="F38" i="9" s="1"/>
  <c r="F35" i="9"/>
  <c r="F31" i="9" s="1"/>
  <c r="E35" i="9"/>
  <c r="E31" i="9" s="1"/>
  <c r="E28" i="9"/>
  <c r="E24" i="9" s="1"/>
  <c r="F28" i="9"/>
  <c r="F24" i="9" s="1"/>
  <c r="F21" i="9"/>
  <c r="F16" i="9" s="1"/>
  <c r="F13" i="9"/>
  <c r="F8" i="9" s="1"/>
  <c r="E164" i="9"/>
  <c r="E159" i="9" s="1"/>
  <c r="E157" i="9" s="1"/>
  <c r="E124" i="9"/>
  <c r="E118" i="9" s="1"/>
  <c r="E88" i="9"/>
  <c r="E82" i="9" s="1"/>
  <c r="E79" i="9"/>
  <c r="E72" i="9" s="1"/>
  <c r="E69" i="9"/>
  <c r="E64" i="9" s="1"/>
  <c r="E44" i="9"/>
  <c r="E38" i="9" s="1"/>
  <c r="E21" i="9"/>
  <c r="E16" i="9" s="1"/>
  <c r="E13" i="9"/>
  <c r="E8" i="9" s="1"/>
  <c r="G192" i="8"/>
  <c r="G188" i="8" s="1"/>
  <c r="G185" i="8"/>
  <c r="G180" i="8" s="1"/>
  <c r="G177" i="8"/>
  <c r="G173" i="8" s="1"/>
  <c r="G170" i="8"/>
  <c r="G165" i="8" s="1"/>
  <c r="G134" i="8"/>
  <c r="G129" i="8" s="1"/>
  <c r="G126" i="8"/>
  <c r="G122" i="8" s="1"/>
  <c r="G104" i="8"/>
  <c r="G100" i="8" s="1"/>
  <c r="F104" i="8"/>
  <c r="F100" i="8" s="1"/>
  <c r="E104" i="8"/>
  <c r="E100" i="8" s="1"/>
  <c r="G97" i="8"/>
  <c r="G93" i="8" s="1"/>
  <c r="G90" i="8"/>
  <c r="G84" i="8" s="1"/>
  <c r="G79" i="8"/>
  <c r="G75" i="8" s="1"/>
  <c r="G72" i="8"/>
  <c r="G68" i="8" s="1"/>
  <c r="G65" i="8"/>
  <c r="G61" i="8" s="1"/>
  <c r="G58" i="8"/>
  <c r="G54" i="8" s="1"/>
  <c r="G51" i="8"/>
  <c r="G47" i="8" s="1"/>
  <c r="G44" i="8"/>
  <c r="G40" i="8" s="1"/>
  <c r="G37" i="8"/>
  <c r="G33" i="8" s="1"/>
  <c r="G30" i="8"/>
  <c r="G26" i="8" s="1"/>
  <c r="G23" i="8"/>
  <c r="G17" i="8" s="1"/>
  <c r="G14" i="8"/>
  <c r="G8" i="8" s="1"/>
  <c r="F421" i="8"/>
  <c r="F417" i="8" s="1"/>
  <c r="F404" i="8"/>
  <c r="F399" i="8" s="1"/>
  <c r="F396" i="8"/>
  <c r="F392" i="8" s="1"/>
  <c r="F389" i="8"/>
  <c r="F385" i="8" s="1"/>
  <c r="F382" i="8"/>
  <c r="F377" i="8" s="1"/>
  <c r="F374" i="8"/>
  <c r="F370" i="8" s="1"/>
  <c r="F367" i="8"/>
  <c r="F363" i="8" s="1"/>
  <c r="F360" i="8"/>
  <c r="F356" i="8" s="1"/>
  <c r="F353" i="8"/>
  <c r="F349" i="8" s="1"/>
  <c r="F346" i="8"/>
  <c r="F342" i="8" s="1"/>
  <c r="F332" i="8"/>
  <c r="F327" i="8" s="1"/>
  <c r="F324" i="8"/>
  <c r="F318" i="8" s="1"/>
  <c r="F315" i="8"/>
  <c r="F311" i="8" s="1"/>
  <c r="F308" i="8"/>
  <c r="F303" i="8" s="1"/>
  <c r="F300" i="8"/>
  <c r="F295" i="8" s="1"/>
  <c r="F292" i="8"/>
  <c r="F288" i="8" s="1"/>
  <c r="F282" i="8"/>
  <c r="F285" i="8"/>
  <c r="F274" i="8"/>
  <c r="F270" i="8" s="1"/>
  <c r="F267" i="8"/>
  <c r="F261" i="8" s="1"/>
  <c r="F258" i="8"/>
  <c r="F253" i="8" s="1"/>
  <c r="F250" i="8"/>
  <c r="F246" i="8" s="1"/>
  <c r="F243" i="8"/>
  <c r="F238" i="8" s="1"/>
  <c r="F235" i="8"/>
  <c r="F230" i="8" s="1"/>
  <c r="F227" i="8"/>
  <c r="F223" i="8" s="1"/>
  <c r="F220" i="8"/>
  <c r="F216" i="8" s="1"/>
  <c r="F210" i="8"/>
  <c r="F213" i="8"/>
  <c r="F203" i="8"/>
  <c r="F199" i="8" s="1"/>
  <c r="F192" i="8"/>
  <c r="F188" i="8" s="1"/>
  <c r="F185" i="8"/>
  <c r="F180" i="8" s="1"/>
  <c r="F177" i="8"/>
  <c r="F173" i="8" s="1"/>
  <c r="F170" i="8"/>
  <c r="F165" i="8" s="1"/>
  <c r="F141" i="8"/>
  <c r="F137" i="8" s="1"/>
  <c r="F134" i="8"/>
  <c r="F129" i="8" s="1"/>
  <c r="F126" i="8"/>
  <c r="F122" i="8" s="1"/>
  <c r="F97" i="8"/>
  <c r="F93" i="8" s="1"/>
  <c r="F90" i="8"/>
  <c r="F84" i="8" s="1"/>
  <c r="F79" i="8"/>
  <c r="F75" i="8" s="1"/>
  <c r="F72" i="8"/>
  <c r="F68" i="8" s="1"/>
  <c r="F65" i="8"/>
  <c r="F61" i="8" s="1"/>
  <c r="F58" i="8"/>
  <c r="F54" i="8" s="1"/>
  <c r="F51" i="8"/>
  <c r="F47" i="8" s="1"/>
  <c r="F44" i="8"/>
  <c r="F40" i="8" s="1"/>
  <c r="F37" i="8"/>
  <c r="F33" i="8" s="1"/>
  <c r="F30" i="8"/>
  <c r="F26" i="8" s="1"/>
  <c r="F23" i="8"/>
  <c r="F17" i="8" s="1"/>
  <c r="F14" i="8"/>
  <c r="F8" i="8" s="1"/>
  <c r="E421" i="8"/>
  <c r="E417" i="8" s="1"/>
  <c r="E414" i="8"/>
  <c r="E407" i="8" s="1"/>
  <c r="E404" i="8"/>
  <c r="E399" i="8" s="1"/>
  <c r="E396" i="8"/>
  <c r="E392" i="8" s="1"/>
  <c r="E389" i="8"/>
  <c r="E385" i="8" s="1"/>
  <c r="E382" i="8"/>
  <c r="E377" i="8" s="1"/>
  <c r="E374" i="8"/>
  <c r="E370" i="8" s="1"/>
  <c r="E367" i="8"/>
  <c r="E363" i="8" s="1"/>
  <c r="E360" i="8"/>
  <c r="E356" i="8" s="1"/>
  <c r="E353" i="8"/>
  <c r="E349" i="8" s="1"/>
  <c r="E346" i="8"/>
  <c r="E342" i="8" s="1"/>
  <c r="E332" i="8"/>
  <c r="E327" i="8" s="1"/>
  <c r="E324" i="8"/>
  <c r="E318" i="8" s="1"/>
  <c r="E315" i="8"/>
  <c r="E311" i="8" s="1"/>
  <c r="E308" i="8"/>
  <c r="E303" i="8" s="1"/>
  <c r="E300" i="8"/>
  <c r="E295" i="8" s="1"/>
  <c r="E292" i="8"/>
  <c r="E288" i="8" s="1"/>
  <c r="E285" i="8"/>
  <c r="E282" i="8"/>
  <c r="E274" i="8"/>
  <c r="E270" i="8" s="1"/>
  <c r="E267" i="8"/>
  <c r="E261" i="8" s="1"/>
  <c r="E258" i="8"/>
  <c r="E253" i="8" s="1"/>
  <c r="E250" i="8"/>
  <c r="E246" i="8" s="1"/>
  <c r="E243" i="8"/>
  <c r="E238" i="8" s="1"/>
  <c r="E235" i="8"/>
  <c r="E230" i="8" s="1"/>
  <c r="E227" i="8"/>
  <c r="E223" i="8" s="1"/>
  <c r="E220" i="8"/>
  <c r="E216" i="8" s="1"/>
  <c r="E213" i="8"/>
  <c r="E210" i="8"/>
  <c r="E203" i="8"/>
  <c r="E199" i="8" s="1"/>
  <c r="E185" i="8"/>
  <c r="E180" i="8" s="1"/>
  <c r="E177" i="8"/>
  <c r="E173" i="8" s="1"/>
  <c r="E141" i="8"/>
  <c r="E137" i="8" s="1"/>
  <c r="E134" i="8"/>
  <c r="E129" i="8" s="1"/>
  <c r="E126" i="8"/>
  <c r="E122" i="8" s="1"/>
  <c r="E97" i="8"/>
  <c r="E93" i="8" s="1"/>
  <c r="E90" i="8"/>
  <c r="E84" i="8" s="1"/>
  <c r="E79" i="8"/>
  <c r="E75" i="8" s="1"/>
  <c r="E72" i="8"/>
  <c r="E68" i="8" s="1"/>
  <c r="E65" i="8"/>
  <c r="E61" i="8" s="1"/>
  <c r="E58" i="8"/>
  <c r="E54" i="8" s="1"/>
  <c r="E51" i="8"/>
  <c r="E47" i="8" s="1"/>
  <c r="E44" i="8"/>
  <c r="E40" i="8" s="1"/>
  <c r="E37" i="8"/>
  <c r="E33" i="8" s="1"/>
  <c r="E30" i="8"/>
  <c r="E26" i="8" s="1"/>
  <c r="E14" i="8"/>
  <c r="E17" i="8"/>
  <c r="E8" i="8"/>
  <c r="G467" i="7"/>
  <c r="G463" i="7" s="1"/>
  <c r="G460" i="7"/>
  <c r="G456" i="7" s="1"/>
  <c r="G453" i="7"/>
  <c r="G449" i="7" s="1"/>
  <c r="G446" i="7"/>
  <c r="G442" i="7" s="1"/>
  <c r="G437" i="7"/>
  <c r="G433" i="7" s="1"/>
  <c r="G430" i="7"/>
  <c r="G426" i="7" s="1"/>
  <c r="G423" i="7"/>
  <c r="G419" i="7" s="1"/>
  <c r="G416" i="7"/>
  <c r="G412" i="7" s="1"/>
  <c r="G409" i="7"/>
  <c r="G405" i="7" s="1"/>
  <c r="G402" i="7"/>
  <c r="G398" i="7" s="1"/>
  <c r="G395" i="7"/>
  <c r="G391" i="7" s="1"/>
  <c r="G371" i="7"/>
  <c r="G378" i="7"/>
  <c r="G385" i="7"/>
  <c r="G357" i="7"/>
  <c r="G350" i="7"/>
  <c r="G346" i="7" s="1"/>
  <c r="G336" i="7"/>
  <c r="G333" i="7"/>
  <c r="G329" i="7" s="1"/>
  <c r="G326" i="7"/>
  <c r="G322" i="7" s="1"/>
  <c r="G319" i="7"/>
  <c r="G315" i="7" s="1"/>
  <c r="G312" i="7"/>
  <c r="G308" i="7" s="1"/>
  <c r="G305" i="7"/>
  <c r="G300" i="7" s="1"/>
  <c r="G302" i="7" s="1"/>
  <c r="G295" i="7"/>
  <c r="G291" i="7" s="1"/>
  <c r="G288" i="7"/>
  <c r="G284" i="7" s="1"/>
  <c r="G277" i="7"/>
  <c r="G273" i="7" s="1"/>
  <c r="G270" i="7"/>
  <c r="G266" i="7" s="1"/>
  <c r="G263" i="7"/>
  <c r="G258" i="7" s="1"/>
  <c r="G253" i="7"/>
  <c r="G248" i="7" s="1"/>
  <c r="G250" i="7" s="1"/>
  <c r="F248" i="7"/>
  <c r="E248" i="7"/>
  <c r="G243" i="7"/>
  <c r="G238" i="7" s="1"/>
  <c r="G235" i="7"/>
  <c r="G231" i="7" s="1"/>
  <c r="G228" i="7"/>
  <c r="G224" i="7" s="1"/>
  <c r="G219" i="7"/>
  <c r="G215" i="7" s="1"/>
  <c r="G212" i="7"/>
  <c r="G201" i="7"/>
  <c r="G197" i="7" s="1"/>
  <c r="G194" i="7"/>
  <c r="G190" i="7" s="1"/>
  <c r="G187" i="7"/>
  <c r="G183" i="7" s="1"/>
  <c r="G176" i="7"/>
  <c r="G171" i="7"/>
  <c r="G165" i="7" s="1"/>
  <c r="G162" i="7"/>
  <c r="G143" i="7"/>
  <c r="G139" i="7" s="1"/>
  <c r="G136" i="7"/>
  <c r="G132" i="7" s="1"/>
  <c r="G129" i="7"/>
  <c r="G125" i="7" s="1"/>
  <c r="G122" i="7"/>
  <c r="G118" i="7" s="1"/>
  <c r="G98" i="7"/>
  <c r="G84" i="7"/>
  <c r="G77" i="7"/>
  <c r="G73" i="7" s="1"/>
  <c r="G70" i="7"/>
  <c r="G66" i="7" s="1"/>
  <c r="G54" i="7"/>
  <c r="G39" i="7"/>
  <c r="G35" i="7" s="1"/>
  <c r="G30" i="7"/>
  <c r="G26" i="7" s="1"/>
  <c r="G22" i="7"/>
  <c r="G18" i="7" s="1"/>
  <c r="F467" i="7"/>
  <c r="F463" i="7" s="1"/>
  <c r="F460" i="7"/>
  <c r="F456" i="7" s="1"/>
  <c r="F453" i="7"/>
  <c r="F449" i="7" s="1"/>
  <c r="F446" i="7"/>
  <c r="F442" i="7" s="1"/>
  <c r="F437" i="7"/>
  <c r="F433" i="7" s="1"/>
  <c r="F430" i="7"/>
  <c r="F426" i="7" s="1"/>
  <c r="F423" i="7"/>
  <c r="F419" i="7" s="1"/>
  <c r="F416" i="7"/>
  <c r="F412" i="7" s="1"/>
  <c r="F409" i="7"/>
  <c r="F405" i="7" s="1"/>
  <c r="F402" i="7"/>
  <c r="F398" i="7" s="1"/>
  <c r="F395" i="7"/>
  <c r="F391" i="7" s="1"/>
  <c r="F385" i="7"/>
  <c r="F371" i="7"/>
  <c r="F378" i="7"/>
  <c r="F357" i="7"/>
  <c r="F350" i="7"/>
  <c r="F346" i="7" s="1"/>
  <c r="F336" i="7"/>
  <c r="F333" i="7"/>
  <c r="F329" i="7" s="1"/>
  <c r="F326" i="7"/>
  <c r="F322" i="7" s="1"/>
  <c r="F319" i="7"/>
  <c r="F315" i="7" s="1"/>
  <c r="F312" i="7"/>
  <c r="F308" i="7" s="1"/>
  <c r="F305" i="7"/>
  <c r="F300" i="7" s="1"/>
  <c r="F295" i="7"/>
  <c r="F291" i="7" s="1"/>
  <c r="F288" i="7"/>
  <c r="F284" i="7" s="1"/>
  <c r="F273" i="7"/>
  <c r="F270" i="7"/>
  <c r="F266" i="7" s="1"/>
  <c r="F263" i="7"/>
  <c r="F258" i="7" s="1"/>
  <c r="F243" i="7"/>
  <c r="F238" i="7" s="1"/>
  <c r="F235" i="7"/>
  <c r="F231" i="7" s="1"/>
  <c r="F228" i="7"/>
  <c r="F224" i="7" s="1"/>
  <c r="F219" i="7"/>
  <c r="F215" i="7" s="1"/>
  <c r="F201" i="7"/>
  <c r="F197" i="7" s="1"/>
  <c r="F194" i="7"/>
  <c r="F190" i="7" s="1"/>
  <c r="F187" i="7"/>
  <c r="F183" i="7" s="1"/>
  <c r="F180" i="7"/>
  <c r="F176" i="7" s="1"/>
  <c r="F171" i="7"/>
  <c r="F165" i="7" s="1"/>
  <c r="F162" i="7"/>
  <c r="F143" i="7"/>
  <c r="F139" i="7" s="1"/>
  <c r="F136" i="7"/>
  <c r="F132" i="7" s="1"/>
  <c r="F129" i="7"/>
  <c r="F125" i="7" s="1"/>
  <c r="F122" i="7"/>
  <c r="F118" i="7" s="1"/>
  <c r="F108" i="7"/>
  <c r="F105" i="7"/>
  <c r="F98" i="7"/>
  <c r="F84" i="7"/>
  <c r="F80" i="7" s="1"/>
  <c r="F77" i="7"/>
  <c r="F73" i="7" s="1"/>
  <c r="F70" i="7"/>
  <c r="F66" i="7" s="1"/>
  <c r="F63" i="7"/>
  <c r="F39" i="7"/>
  <c r="F35" i="7" s="1"/>
  <c r="F30" i="7"/>
  <c r="F26" i="7" s="1"/>
  <c r="F22" i="7"/>
  <c r="F18" i="7" s="1"/>
  <c r="E467" i="7"/>
  <c r="E463" i="7" s="1"/>
  <c r="E460" i="7"/>
  <c r="E456" i="7" s="1"/>
  <c r="E453" i="7"/>
  <c r="E449" i="7" s="1"/>
  <c r="E446" i="7"/>
  <c r="E442" i="7" s="1"/>
  <c r="E437" i="7"/>
  <c r="E433" i="7" s="1"/>
  <c r="E430" i="7"/>
  <c r="E426" i="7" s="1"/>
  <c r="E423" i="7"/>
  <c r="E419" i="7" s="1"/>
  <c r="E416" i="7"/>
  <c r="E412" i="7" s="1"/>
  <c r="E409" i="7"/>
  <c r="E405" i="7" s="1"/>
  <c r="E402" i="7"/>
  <c r="E398" i="7" s="1"/>
  <c r="E395" i="7"/>
  <c r="E391" i="7" s="1"/>
  <c r="E385" i="7"/>
  <c r="E378" i="7"/>
  <c r="E371" i="7"/>
  <c r="E357" i="7"/>
  <c r="E350" i="7"/>
  <c r="E346" i="7" s="1"/>
  <c r="E336" i="7"/>
  <c r="E333" i="7"/>
  <c r="E329" i="7" s="1"/>
  <c r="E326" i="7"/>
  <c r="E322" i="7" s="1"/>
  <c r="E319" i="7"/>
  <c r="E315" i="7" s="1"/>
  <c r="E312" i="7"/>
  <c r="E308" i="7" s="1"/>
  <c r="E305" i="7"/>
  <c r="E300" i="7" s="1"/>
  <c r="E295" i="7"/>
  <c r="E291" i="7" s="1"/>
  <c r="E288" i="7"/>
  <c r="E284" i="7" s="1"/>
  <c r="E277" i="7"/>
  <c r="E273" i="7" s="1"/>
  <c r="E270" i="7"/>
  <c r="E266" i="7" s="1"/>
  <c r="E263" i="7"/>
  <c r="E258" i="7" s="1"/>
  <c r="E243" i="7"/>
  <c r="E238" i="7" s="1"/>
  <c r="E235" i="7"/>
  <c r="E231" i="7" s="1"/>
  <c r="E228" i="7"/>
  <c r="E224" i="7" s="1"/>
  <c r="E219" i="7"/>
  <c r="E215" i="7" s="1"/>
  <c r="E204" i="7"/>
  <c r="E201" i="7"/>
  <c r="E197" i="7" s="1"/>
  <c r="E194" i="7"/>
  <c r="E190" i="7" s="1"/>
  <c r="E187" i="7"/>
  <c r="E183" i="7" s="1"/>
  <c r="E180" i="7"/>
  <c r="E176" i="7" s="1"/>
  <c r="E171" i="7"/>
  <c r="E165" i="7" s="1"/>
  <c r="E143" i="7"/>
  <c r="E139" i="7" s="1"/>
  <c r="E136" i="7"/>
  <c r="E132" i="7" s="1"/>
  <c r="E129" i="7"/>
  <c r="E125" i="7" s="1"/>
  <c r="E122" i="7"/>
  <c r="E118" i="7" s="1"/>
  <c r="E108" i="7"/>
  <c r="E98" i="7"/>
  <c r="E105" i="7"/>
  <c r="E84" i="7"/>
  <c r="E80" i="7" s="1"/>
  <c r="E77" i="7"/>
  <c r="E73" i="7" s="1"/>
  <c r="E70" i="7"/>
  <c r="E66" i="7" s="1"/>
  <c r="E63" i="7"/>
  <c r="E39" i="7"/>
  <c r="E35" i="7" s="1"/>
  <c r="E30" i="7"/>
  <c r="E26" i="7" s="1"/>
  <c r="E22" i="7"/>
  <c r="E18" i="7" s="1"/>
  <c r="G6" i="10" l="1"/>
  <c r="G4" i="10" s="1"/>
  <c r="I6" i="10"/>
  <c r="I4" i="10" s="1"/>
  <c r="H82" i="8"/>
  <c r="I82" i="8"/>
  <c r="F82" i="8"/>
  <c r="F6" i="10"/>
  <c r="E82" i="8"/>
  <c r="E6" i="10"/>
  <c r="E62" i="9"/>
  <c r="H6" i="10"/>
  <c r="H4" i="10" s="1"/>
  <c r="G6" i="8"/>
  <c r="G82" i="8"/>
  <c r="F6" i="11"/>
  <c r="D38" i="4"/>
  <c r="H62" i="9"/>
  <c r="I62" i="9"/>
  <c r="G62" i="9"/>
  <c r="G6" i="9"/>
  <c r="I6" i="9"/>
  <c r="H6" i="9"/>
  <c r="K23" i="1"/>
  <c r="K25" i="1" s="1"/>
  <c r="J23" i="1"/>
  <c r="J25" i="1" s="1"/>
  <c r="D5" i="3"/>
  <c r="I25" i="1"/>
  <c r="D6" i="5"/>
  <c r="G4" i="2"/>
  <c r="F4" i="2"/>
  <c r="J22" i="1"/>
  <c r="K22" i="1"/>
  <c r="I22" i="1"/>
  <c r="I365" i="7"/>
  <c r="I367" i="7" s="1"/>
  <c r="H6" i="11"/>
  <c r="H204" i="7"/>
  <c r="H174" i="7" s="1"/>
  <c r="I204" i="7"/>
  <c r="I174" i="7" s="1"/>
  <c r="G365" i="7"/>
  <c r="G367" i="7" s="1"/>
  <c r="H146" i="7"/>
  <c r="H148" i="7" s="1"/>
  <c r="I146" i="7"/>
  <c r="H16" i="7"/>
  <c r="H14" i="7" s="1"/>
  <c r="I91" i="7"/>
  <c r="H440" i="7"/>
  <c r="I256" i="7"/>
  <c r="I46" i="7"/>
  <c r="I44" i="7" s="1"/>
  <c r="H91" i="7"/>
  <c r="H93" i="7" s="1"/>
  <c r="G298" i="7"/>
  <c r="I16" i="7"/>
  <c r="I14" i="7" s="1"/>
  <c r="G440" i="7"/>
  <c r="G256" i="7"/>
  <c r="I440" i="7"/>
  <c r="I298" i="7"/>
  <c r="H389" i="7"/>
  <c r="E174" i="7"/>
  <c r="H46" i="7"/>
  <c r="H44" i="7" s="1"/>
  <c r="H256" i="7"/>
  <c r="H365" i="7"/>
  <c r="H367" i="7" s="1"/>
  <c r="G389" i="7"/>
  <c r="H298" i="7"/>
  <c r="I389" i="7"/>
  <c r="I6" i="11"/>
  <c r="F62" i="9"/>
  <c r="D6" i="4"/>
  <c r="E4" i="2"/>
  <c r="I277" i="8"/>
  <c r="G277" i="8"/>
  <c r="I206" i="8"/>
  <c r="H206" i="8"/>
  <c r="G206" i="8"/>
  <c r="H277" i="8"/>
  <c r="H6" i="8"/>
  <c r="I6" i="8"/>
  <c r="G6" i="11"/>
  <c r="E6" i="11"/>
  <c r="F6" i="9"/>
  <c r="E6" i="9"/>
  <c r="F277" i="8"/>
  <c r="F206" i="8"/>
  <c r="F197" i="8" s="1"/>
  <c r="F6" i="8"/>
  <c r="E277" i="8"/>
  <c r="E206" i="8"/>
  <c r="E197" i="8" s="1"/>
  <c r="E163" i="8"/>
  <c r="E6" i="8"/>
  <c r="G204" i="7"/>
  <c r="G174" i="7" s="1"/>
  <c r="G46" i="7"/>
  <c r="G44" i="7" s="1"/>
  <c r="G146" i="7"/>
  <c r="G148" i="7" s="1"/>
  <c r="F365" i="7"/>
  <c r="F256" i="7"/>
  <c r="F440" i="7"/>
  <c r="F146" i="7"/>
  <c r="G16" i="7"/>
  <c r="G14" i="7" s="1"/>
  <c r="F298" i="7"/>
  <c r="F389" i="7"/>
  <c r="F91" i="7"/>
  <c r="G91" i="7"/>
  <c r="F16" i="7"/>
  <c r="F14" i="7" s="1"/>
  <c r="E46" i="7"/>
  <c r="F46" i="7"/>
  <c r="F44" i="7" s="1"/>
  <c r="E440" i="7"/>
  <c r="E389" i="7"/>
  <c r="E365" i="7"/>
  <c r="E91" i="7"/>
  <c r="E298" i="7"/>
  <c r="E16" i="7"/>
  <c r="E14" i="7" s="1"/>
  <c r="E256" i="7"/>
  <c r="C41" i="5"/>
  <c r="C36" i="5"/>
  <c r="C26" i="5"/>
  <c r="C21" i="5"/>
  <c r="C15" i="5"/>
  <c r="C6" i="5" s="1"/>
  <c r="C8" i="3"/>
  <c r="D21" i="2"/>
  <c r="H21" i="1" s="1"/>
  <c r="D7" i="2"/>
  <c r="H20" i="1" s="1"/>
  <c r="C21" i="2"/>
  <c r="G21" i="1" s="1"/>
  <c r="C7" i="2"/>
  <c r="H197" i="8" l="1"/>
  <c r="H195" i="8" s="1"/>
  <c r="G197" i="8"/>
  <c r="G195" i="8" s="1"/>
  <c r="I197" i="8"/>
  <c r="I195" i="8" s="1"/>
  <c r="E4" i="10"/>
  <c r="E2" i="10" s="1"/>
  <c r="F2" i="10"/>
  <c r="F4" i="11"/>
  <c r="F2" i="11" s="1"/>
  <c r="G89" i="7"/>
  <c r="G163" i="8"/>
  <c r="G4" i="8" s="1"/>
  <c r="D4" i="2"/>
  <c r="F89" i="7"/>
  <c r="H4" i="9"/>
  <c r="H2" i="9" s="1"/>
  <c r="I89" i="7"/>
  <c r="G4" i="9"/>
  <c r="G2" i="9" s="1"/>
  <c r="I4" i="9"/>
  <c r="I2" i="9" s="1"/>
  <c r="H89" i="7"/>
  <c r="G93" i="7"/>
  <c r="E4" i="11"/>
  <c r="E2" i="11" s="1"/>
  <c r="G4" i="11"/>
  <c r="G2" i="11" s="1"/>
  <c r="I26" i="1"/>
  <c r="I36" i="1" s="1"/>
  <c r="I2" i="10"/>
  <c r="H2" i="10"/>
  <c r="G2" i="10"/>
  <c r="K26" i="1"/>
  <c r="J26" i="1"/>
  <c r="I4" i="11"/>
  <c r="I2" i="11" s="1"/>
  <c r="H4" i="11"/>
  <c r="H2" i="11" s="1"/>
  <c r="I355" i="7"/>
  <c r="H355" i="7"/>
  <c r="G355" i="7"/>
  <c r="E4" i="9"/>
  <c r="E2" i="9" s="1"/>
  <c r="F4" i="9"/>
  <c r="F2" i="9" s="1"/>
  <c r="I163" i="8"/>
  <c r="I4" i="8" s="1"/>
  <c r="F163" i="8"/>
  <c r="F4" i="8" s="1"/>
  <c r="H163" i="8"/>
  <c r="H4" i="8" s="1"/>
  <c r="F195" i="8"/>
  <c r="E195" i="8"/>
  <c r="E4" i="8"/>
  <c r="H25" i="1"/>
  <c r="C5" i="3"/>
  <c r="H22" i="1"/>
  <c r="F355" i="7"/>
  <c r="E355" i="7"/>
  <c r="G25" i="1"/>
  <c r="C4" i="2"/>
  <c r="G22" i="1"/>
  <c r="I42" i="7" l="1"/>
  <c r="I12" i="7" s="1"/>
  <c r="G42" i="7"/>
  <c r="G12" i="7" s="1"/>
  <c r="H42" i="7"/>
  <c r="H12" i="7" s="1"/>
  <c r="I2" i="8"/>
  <c r="H2" i="8"/>
  <c r="G2" i="8"/>
  <c r="F2" i="8"/>
  <c r="E2" i="8"/>
  <c r="H26" i="1"/>
  <c r="H36" i="1" s="1"/>
  <c r="G26" i="1"/>
  <c r="G36" i="1" s="1"/>
  <c r="I10" i="7" l="1"/>
  <c r="G10" i="7"/>
  <c r="H10" i="7"/>
  <c r="E89" i="7"/>
  <c r="E42" i="7" s="1"/>
  <c r="E12" i="7" s="1"/>
  <c r="E10" i="7" s="1"/>
  <c r="F174" i="7"/>
  <c r="F42" i="7" s="1"/>
  <c r="F12" i="7" s="1"/>
  <c r="F10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korisnikSinj</author>
  </authors>
  <commentList>
    <comment ref="D12" authorId="0" shapeId="0" xr:uid="{C9B5A4EA-5816-477E-8A5F-F92827E372A3}">
      <text>
        <r>
          <rPr>
            <b/>
            <sz val="9"/>
            <color indexed="81"/>
            <rFont val="Segoe UI"/>
            <family val="2"/>
            <charset val="238"/>
          </rPr>
          <t>korisnikSinj: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<sst xmlns="http://schemas.openxmlformats.org/spreadsheetml/2006/main" count="1782" uniqueCount="582">
  <si>
    <t>PRORAČUN 2025.G.</t>
  </si>
  <si>
    <t>Prihodi poslovanja</t>
  </si>
  <si>
    <t>Prihodi od prodaje 
nefinancijske imovine</t>
  </si>
  <si>
    <t>UKUPNI PRIHODI:</t>
  </si>
  <si>
    <t>Rashodi poslovanja</t>
  </si>
  <si>
    <t>Rashodi za nabavu 
nefinancijske imovine</t>
  </si>
  <si>
    <t>UKUPNI RASHODI:</t>
  </si>
  <si>
    <t>Razlika viška / manjak:</t>
  </si>
  <si>
    <t>RAČUN FINANCIRANJA</t>
  </si>
  <si>
    <t>Primici od financijske
imovine i zaduživanja</t>
  </si>
  <si>
    <t>Izdaci za financijsku 
imovinu i otplate zajmova</t>
  </si>
  <si>
    <t>NETO FINANCIRANJE:</t>
  </si>
  <si>
    <t>I. OPĆI DIO</t>
  </si>
  <si>
    <t>Članak 1.</t>
  </si>
  <si>
    <t>Članak 2.</t>
  </si>
  <si>
    <t>Članak 3.</t>
  </si>
  <si>
    <t>A 1. RAČUN PRIHODA I RASHODA PO EKONOMSKOJ KLASIFIKACIJI</t>
  </si>
  <si>
    <t>RAZRED 
/SKUPINA</t>
  </si>
  <si>
    <t>NAZIV</t>
  </si>
  <si>
    <t>PLAN 2025.G.</t>
  </si>
  <si>
    <t>PLAN 
2025.G.</t>
  </si>
  <si>
    <t>PRIHODI UKUPNO (6 + 7)</t>
  </si>
  <si>
    <t>PRIHODI POSLOVANJA</t>
  </si>
  <si>
    <t>Prihod od poreza</t>
  </si>
  <si>
    <t>Pomoći</t>
  </si>
  <si>
    <t>Prihodi od imovine</t>
  </si>
  <si>
    <t>Prihodi od upravnih i 
administrativnih pristojbi, 
pristojbi po posebnim 
propisimai naknada</t>
  </si>
  <si>
    <t>Prihodi od prodaje proizvodai roba, te pruženih usluga</t>
  </si>
  <si>
    <t>Kazne, upravne mjere i 
ostali prihodi</t>
  </si>
  <si>
    <t>Prihod od prodaje neproizvedene 
imovine</t>
  </si>
  <si>
    <t>Prihod od proizvedene imovine</t>
  </si>
  <si>
    <t>PROJEKCIJA
2026.G.</t>
  </si>
  <si>
    <t>RAZRED /SKUPINA</t>
  </si>
  <si>
    <t>UKUPNI RASHODI
POSLOVANJA (3+4)</t>
  </si>
  <si>
    <t>RASHODI POSLOVANJA</t>
  </si>
  <si>
    <t>Rashodi za zaposlene</t>
  </si>
  <si>
    <t>Materijalni rashodi</t>
  </si>
  <si>
    <t>Financijski rashodi</t>
  </si>
  <si>
    <t>Subvencije</t>
  </si>
  <si>
    <t>Naknade građanima i kućanstvima
iz proračuna</t>
  </si>
  <si>
    <t>Donacije i ostali rashodi</t>
  </si>
  <si>
    <t>Rashodi za nabavu 
neproizvedene imovine</t>
  </si>
  <si>
    <t>Rashodi za nabavu 
proizvedene dugotrajne imovine</t>
  </si>
  <si>
    <t>A 2. PRIHODI I RASHODI PO IZVORIMA FINANCIRANJA</t>
  </si>
  <si>
    <t>RAZRED
/SKUPINA</t>
  </si>
  <si>
    <t>PROJEKCIJA
2027.G.</t>
  </si>
  <si>
    <t>UKUPNO PRIHODI PO IZVORIMA FINANCIRANJA:</t>
  </si>
  <si>
    <t>Opći prihodi i primici</t>
  </si>
  <si>
    <t>Izvor 11</t>
  </si>
  <si>
    <t>Vlastiti prihodi</t>
  </si>
  <si>
    <t>Izvor 31</t>
  </si>
  <si>
    <t>Namjenski prihodi</t>
  </si>
  <si>
    <t>Izvor 41</t>
  </si>
  <si>
    <t>Izvor 51</t>
  </si>
  <si>
    <t>Izvore 52</t>
  </si>
  <si>
    <t>Pomoći od EU</t>
  </si>
  <si>
    <t>Donacije</t>
  </si>
  <si>
    <t>Izvori 61</t>
  </si>
  <si>
    <t>Izvor 71</t>
  </si>
  <si>
    <t>Prihodi od prodaje 
neproizvedene dugotrajne imovine</t>
  </si>
  <si>
    <t>A 3. RASHODI PREMA FUNKCIJSKOJ KLASIFIKACIJI</t>
  </si>
  <si>
    <t>RAZRED/
SKUPINA</t>
  </si>
  <si>
    <t>O11</t>
  </si>
  <si>
    <t>O1</t>
  </si>
  <si>
    <t xml:space="preserve">OPĆE JAVNE USLUGE </t>
  </si>
  <si>
    <t>Izvršna i zakonodavna tijela
financijski i fiskalni poslovi,
vanjski poslovi</t>
  </si>
  <si>
    <t>O3</t>
  </si>
  <si>
    <t>JAVNI RED I SIGURNOST</t>
  </si>
  <si>
    <t>O32</t>
  </si>
  <si>
    <t>Usluge protupožarne zaštite</t>
  </si>
  <si>
    <t>O4</t>
  </si>
  <si>
    <t>EKONOMSKI POSLOVI</t>
  </si>
  <si>
    <t>O42</t>
  </si>
  <si>
    <t>Poljoprivreda,šumarstvo,
ribarstvo i lov</t>
  </si>
  <si>
    <t>O45</t>
  </si>
  <si>
    <t>Promet</t>
  </si>
  <si>
    <t>O47</t>
  </si>
  <si>
    <t>Turizam</t>
  </si>
  <si>
    <t>O49</t>
  </si>
  <si>
    <t>Ekonomski poslovi koji nisu
drugdje svrstani</t>
  </si>
  <si>
    <t>O5</t>
  </si>
  <si>
    <t>ZAŠTITA OKOLIŠA</t>
  </si>
  <si>
    <t>O51</t>
  </si>
  <si>
    <t>Gospodarenje otpadom</t>
  </si>
  <si>
    <t>O52</t>
  </si>
  <si>
    <t>Gospodarenje otpadnim vodama</t>
  </si>
  <si>
    <t>O56</t>
  </si>
  <si>
    <t>Poslovi i usluge zaštite okoliša koji nisu drugdje svrstani</t>
  </si>
  <si>
    <t>O6</t>
  </si>
  <si>
    <t>USLUGE UNAPREĐENJA STANOVANJA I ZAJEDNICE</t>
  </si>
  <si>
    <t>O61</t>
  </si>
  <si>
    <t>Razvoj stanovanja</t>
  </si>
  <si>
    <t>O62</t>
  </si>
  <si>
    <t>Razvoj zajednice</t>
  </si>
  <si>
    <t>O63</t>
  </si>
  <si>
    <t>Opskrba vodom</t>
  </si>
  <si>
    <t>O64</t>
  </si>
  <si>
    <t>Ulična rasvjeta</t>
  </si>
  <si>
    <t>Rashodi vezani za stanovanje i komunalne pogodnosti koji nisu drugdje svrstani</t>
  </si>
  <si>
    <t>O66</t>
  </si>
  <si>
    <t>O7</t>
  </si>
  <si>
    <t>ZDRAVSTVO</t>
  </si>
  <si>
    <t>O75</t>
  </si>
  <si>
    <t>Istraživanje i razvoj zdravstva</t>
  </si>
  <si>
    <t>O8</t>
  </si>
  <si>
    <t>REKREACIJA, KULTURA, RELIGIJA</t>
  </si>
  <si>
    <t>O81</t>
  </si>
  <si>
    <t>Službe rekreacije i športa</t>
  </si>
  <si>
    <t>O82</t>
  </si>
  <si>
    <t>Službe kulture</t>
  </si>
  <si>
    <t>O84</t>
  </si>
  <si>
    <t>Religijske i druge službe zajednice</t>
  </si>
  <si>
    <t>O9</t>
  </si>
  <si>
    <t>OBRAZOVANJE</t>
  </si>
  <si>
    <t>O91</t>
  </si>
  <si>
    <t>Predškolsko i osnovno obrazovanje</t>
  </si>
  <si>
    <t>O98</t>
  </si>
  <si>
    <t>Usluge obrazovanja koje nisu drugdje svrstane</t>
  </si>
  <si>
    <t>SOCIJALNA ZAŠTITA</t>
  </si>
  <si>
    <t>Aktivnosti socijalne zaštite koji
nisu drugdje svrstane</t>
  </si>
  <si>
    <t>B.1. RAČUN FINANCIRANJA PREMA EKONOMSKOJ KLASIFIKACIJI</t>
  </si>
  <si>
    <t>OPIS PRIMICI
 / IZDACI</t>
  </si>
  <si>
    <t>Primljene otplate 
povrat) glavnice zajmova</t>
  </si>
  <si>
    <t>Primici od zaduživanja</t>
  </si>
  <si>
    <t>PRIMICI OD FINANCIJSKE IMOVINE I ZADUŽIVANJA</t>
  </si>
  <si>
    <t>Izdaci za dane zajmove i
depozite</t>
  </si>
  <si>
    <t>Izdaci za otplatu glavnice
i primljenih kredita i zajmova</t>
  </si>
  <si>
    <t>B. 2. RAČUN FINANCIRANJA PREMA IZVORIMA FINANCIRANJA</t>
  </si>
  <si>
    <t>UKUPNO PRIMICI:</t>
  </si>
  <si>
    <t>Namjenski primici</t>
  </si>
  <si>
    <t>Izvor 84</t>
  </si>
  <si>
    <t>Namjenski primici od zaduživanja</t>
  </si>
  <si>
    <t>ŠIFRA</t>
  </si>
  <si>
    <t>IZVOR</t>
  </si>
  <si>
    <t xml:space="preserve">II. POSEBNI DIO </t>
  </si>
  <si>
    <t>KONTO</t>
  </si>
  <si>
    <t xml:space="preserve">          GLAVA 1  1005 GRADSKA UPRAVA</t>
  </si>
  <si>
    <t>PROGRAM</t>
  </si>
  <si>
    <t>JAVNA UPRAVA I ADMINISTRACIJA</t>
  </si>
  <si>
    <t>A100101</t>
  </si>
  <si>
    <t>Administrativni i stručni poslovi
Grada</t>
  </si>
  <si>
    <t>AKTIVNOST</t>
  </si>
  <si>
    <t>FUN.KLAS</t>
  </si>
  <si>
    <t>Izvršan i zakonodavna tijela</t>
  </si>
  <si>
    <t>A100102</t>
  </si>
  <si>
    <t>Obveze po sudskim sporovima</t>
  </si>
  <si>
    <t>Izvršna i zakonodavna tijela</t>
  </si>
  <si>
    <t>A100103</t>
  </si>
  <si>
    <t xml:space="preserve">             GLAVA 2  1010 DRUŠTVENE DJELATNOSTI</t>
  </si>
  <si>
    <t>PREDŠKOLSKI ODGOJ</t>
  </si>
  <si>
    <t>A100201</t>
  </si>
  <si>
    <t>Financiranje redovne djelatnosti
D.V. Bili Cvitak - Sinj</t>
  </si>
  <si>
    <t>FUN KLAS</t>
  </si>
  <si>
    <t>Predškolsko obrazovanje</t>
  </si>
  <si>
    <t>Pomoći iz EU</t>
  </si>
  <si>
    <t>Rashodi za nabavu proizvedene 
dugotrajne imovine</t>
  </si>
  <si>
    <t>A100202</t>
  </si>
  <si>
    <t>Sufinanciranje predškolskog odgoja</t>
  </si>
  <si>
    <t>IZVORI</t>
  </si>
  <si>
    <t>Ostali rashodi</t>
  </si>
  <si>
    <t>A100203</t>
  </si>
  <si>
    <t>Novčana pomoć roditeljima djece 
koji su ostvarili pravo na upis 
u dječji vrtić, ali nisu mogli 
biti upisani zbog popunjenoisti 
kapaciteta</t>
  </si>
  <si>
    <t>FUN. KLAS</t>
  </si>
  <si>
    <t>Naknade građanima i kućanstvima na temelju osiguranja i druge naknade</t>
  </si>
  <si>
    <t>PROJEKT</t>
  </si>
  <si>
    <t>Predškolskon obrazovanje</t>
  </si>
  <si>
    <t>Rashodi za zapsolene</t>
  </si>
  <si>
    <t>KULTURA</t>
  </si>
  <si>
    <t>A100301</t>
  </si>
  <si>
    <t>Gradska knjižnica</t>
  </si>
  <si>
    <t>A100302</t>
  </si>
  <si>
    <t>Kulturne manifestacije - Dani Alke 
i Velike Gospe, Advent u Sinju 
i ostale manifestacije</t>
  </si>
  <si>
    <t>A100303</t>
  </si>
  <si>
    <t>Kulturno umjetnička društva i udruge</t>
  </si>
  <si>
    <t>A100304</t>
  </si>
  <si>
    <t>Kulturno umjetničko središte Sinj</t>
  </si>
  <si>
    <t>A100305</t>
  </si>
  <si>
    <t>Financiranje tekućih rashoda</t>
  </si>
  <si>
    <t>A100306</t>
  </si>
  <si>
    <t>Sufinanciranje rada Muzeja 
Cetinske krajine</t>
  </si>
  <si>
    <t>Pomoći dane u inozemstvu i unutar
općeg proračuna</t>
  </si>
  <si>
    <t>A100307</t>
  </si>
  <si>
    <t>Gradska galerija - Sikirica</t>
  </si>
  <si>
    <t>K100301</t>
  </si>
  <si>
    <t>Sanacija Gradske tvrđave</t>
  </si>
  <si>
    <t>Prihodi za posebne namjene</t>
  </si>
  <si>
    <t>ŠPORT</t>
  </si>
  <si>
    <t>A100401</t>
  </si>
  <si>
    <t>Športski klubovi i udruge</t>
  </si>
  <si>
    <t>A100402</t>
  </si>
  <si>
    <t>Financiranje troškova korištenja
školske športske dvorane</t>
  </si>
  <si>
    <t>A100403</t>
  </si>
  <si>
    <t>A100404</t>
  </si>
  <si>
    <t>Financiranje komunalnih usluga
športskih klubova</t>
  </si>
  <si>
    <t>A100405</t>
  </si>
  <si>
    <t>Održavanje športskih objekata
i igrališta</t>
  </si>
  <si>
    <t>A100406</t>
  </si>
  <si>
    <t>Gradski bazen</t>
  </si>
  <si>
    <t>A100407</t>
  </si>
  <si>
    <t>Sponzorstva i pokroviteljstva u športu</t>
  </si>
  <si>
    <t>A100408</t>
  </si>
  <si>
    <t>Savez školskih športskih društava
Grada Sinja i Cetinske krajine</t>
  </si>
  <si>
    <t>A100409</t>
  </si>
  <si>
    <t>Parking poduzeće Kamičak d.o.o. za
upravljanje parkiralištima i športskim
objektima</t>
  </si>
  <si>
    <t>ŠKOLSTVO</t>
  </si>
  <si>
    <t>A100501</t>
  </si>
  <si>
    <t>Potpore učenicima i studentima</t>
  </si>
  <si>
    <t>Usluge obrazovanja koje nisu drugdje
svrstane</t>
  </si>
  <si>
    <t>Naknade građanima i kućanstvima na 
temelju osiguranja i druge naknade</t>
  </si>
  <si>
    <t>A100502</t>
  </si>
  <si>
    <t>Pomoć za nabavku radnih bilježnica
učenicima osnovnih škola</t>
  </si>
  <si>
    <t>Naknade građanima i kućanstvima na
temelju osiguranja i druge naknade</t>
  </si>
  <si>
    <t>A100503</t>
  </si>
  <si>
    <t>Donacije školstvu</t>
  </si>
  <si>
    <t>Pomoći dane u inozemstvu i unutar 
opće države</t>
  </si>
  <si>
    <t>A100504</t>
  </si>
  <si>
    <t>Donacije za znanost i obrazovanje</t>
  </si>
  <si>
    <t>A100505</t>
  </si>
  <si>
    <t>Osnovno školska djeca - jednokratne
novčane pomoći</t>
  </si>
  <si>
    <t xml:space="preserve">Aktivnost socijalne zaštite koji
nisu drugdje </t>
  </si>
  <si>
    <t>Naknade građanima i kućanstvima
na temelju osiguranja</t>
  </si>
  <si>
    <t>SOCIJALNA SKRB</t>
  </si>
  <si>
    <t>A100601</t>
  </si>
  <si>
    <t>Pomoć socijalno ugroženim obiteljima
(jednokratne pomoći i ostale naknade)</t>
  </si>
  <si>
    <t>A100602</t>
  </si>
  <si>
    <t>Naknade za novoređenu djecu</t>
  </si>
  <si>
    <t>Aktivnost socijalne zaštite koji
nisu drugdje</t>
  </si>
  <si>
    <t>A100603</t>
  </si>
  <si>
    <t>Sufinanciranje nabavke knjiga za 
učenike srednjih škola</t>
  </si>
  <si>
    <t>A100604</t>
  </si>
  <si>
    <t>Sufinanciranje rada Crvenog križa</t>
  </si>
  <si>
    <t>A100605</t>
  </si>
  <si>
    <t>Potpore za rad udruga iz Domovinskog rata i udruga socijalne skrbi</t>
  </si>
  <si>
    <t>A100606</t>
  </si>
  <si>
    <t>Pomoći iz EU sredstava</t>
  </si>
  <si>
    <t>A100607</t>
  </si>
  <si>
    <t>Javni radovi</t>
  </si>
  <si>
    <t>SUSTAV CIVILNE ZAŠTITE</t>
  </si>
  <si>
    <t>A100701</t>
  </si>
  <si>
    <t>Donacije za rad DVD-a</t>
  </si>
  <si>
    <t>A100702</t>
  </si>
  <si>
    <t>Financiranje javne vatrogasne postrojbe</t>
  </si>
  <si>
    <t>Rahodi za zaposlene</t>
  </si>
  <si>
    <t>A100703</t>
  </si>
  <si>
    <t>Civilna zaštita</t>
  </si>
  <si>
    <t>DONACIJE OSTALIM UDRUGAMA I KORISNICIMA</t>
  </si>
  <si>
    <t>A100801</t>
  </si>
  <si>
    <t>Udruge civilnog društva</t>
  </si>
  <si>
    <t>A100802</t>
  </si>
  <si>
    <t>Političke stranke</t>
  </si>
  <si>
    <t>A100803</t>
  </si>
  <si>
    <t>Turistička zajednica</t>
  </si>
  <si>
    <t>A100804</t>
  </si>
  <si>
    <t>Vjerske zajednice</t>
  </si>
  <si>
    <t>A100805</t>
  </si>
  <si>
    <t>Nacionalne manjine</t>
  </si>
  <si>
    <t>A100806</t>
  </si>
  <si>
    <t>A100807</t>
  </si>
  <si>
    <t>Pomoć zdravstvenim institucijama</t>
  </si>
  <si>
    <t>PROGRAM ZA MLADE - "OSTANI TU"</t>
  </si>
  <si>
    <t>A100901</t>
  </si>
  <si>
    <t>A100902</t>
  </si>
  <si>
    <t>Sufinanciranje troškova kupnje 
građevinskog zemljišta</t>
  </si>
  <si>
    <t>A100903</t>
  </si>
  <si>
    <t>Sufinanciranje kupnje i dovršetak 
izgradnje stambenog objeklta
- prve nekretnine</t>
  </si>
  <si>
    <t>A100904</t>
  </si>
  <si>
    <t>OPIS RASHODA I IZDATAKA</t>
  </si>
  <si>
    <t xml:space="preserve">                 RAZDJEL 2: UPRAVNI ODJEL ZA KOMUNALNI SUSTAV</t>
  </si>
  <si>
    <t xml:space="preserve">           GLAVA 1    2005 KOMUNALNO GOSPODARSTVO</t>
  </si>
  <si>
    <t>ODRŽAVANJE KOMUNALNE INFRASTRUKTURE</t>
  </si>
  <si>
    <t>A101001</t>
  </si>
  <si>
    <t>Održavanje javne rasvjete</t>
  </si>
  <si>
    <t>A101002</t>
  </si>
  <si>
    <t>Cestovni promet</t>
  </si>
  <si>
    <t>A101003</t>
  </si>
  <si>
    <t>Održavanje oborinskih voda</t>
  </si>
  <si>
    <t>A101004</t>
  </si>
  <si>
    <t>Održavanje čistoće javnih površina</t>
  </si>
  <si>
    <t>Gospodarenjen otpadom</t>
  </si>
  <si>
    <t>A101005</t>
  </si>
  <si>
    <t>Održavanje javnih zelenih površina</t>
  </si>
  <si>
    <t>A101006</t>
  </si>
  <si>
    <t>Održavanje javnih površina na kojima nije dopušten promet motornim vozilima</t>
  </si>
  <si>
    <t>A101007</t>
  </si>
  <si>
    <t>Održavanje građevina, uređaja i predmeta
javne namjene</t>
  </si>
  <si>
    <t>A101008</t>
  </si>
  <si>
    <t>Dezinsekcija i deratizacija javnih površina</t>
  </si>
  <si>
    <t>Poslovi i usluge zaštite okoliša</t>
  </si>
  <si>
    <t>A101009</t>
  </si>
  <si>
    <t>Veterinarsko - higijeničarski poslovi</t>
  </si>
  <si>
    <t>A101010</t>
  </si>
  <si>
    <t>Održavanje groblja</t>
  </si>
  <si>
    <t>ZAJEDNIČKI RASHODI U FUNKCIJI ODRŽAVANJA
KOMUNALNE INFRASTRUKTURE</t>
  </si>
  <si>
    <t>A101101</t>
  </si>
  <si>
    <t>Zajedničke usluge u komunalnom gospodarstvu</t>
  </si>
  <si>
    <t>Rashodi vezani za stanovanje i komunalne
pogodnosti koje nisu drugdje svrstane</t>
  </si>
  <si>
    <t>A101102</t>
  </si>
  <si>
    <t>Naknada za smanjenje količine miješanog
komunalnog otpada po Rješenju Fonda</t>
  </si>
  <si>
    <t>K101101</t>
  </si>
  <si>
    <t>K101102</t>
  </si>
  <si>
    <t>Rashodi za nabavu proizvedene dugotrajne imovine</t>
  </si>
  <si>
    <t>K101103</t>
  </si>
  <si>
    <t>Projektiranje i izgradnja nadstrešnice
na groblju Sv. Frane u Sinju</t>
  </si>
  <si>
    <t>Rashodi za nabavu proizvedene dugotrajne
imovine</t>
  </si>
  <si>
    <t>K101104</t>
  </si>
  <si>
    <t>K101201</t>
  </si>
  <si>
    <t>K101202</t>
  </si>
  <si>
    <t>K101203</t>
  </si>
  <si>
    <t>Izgradnja sortirnice</t>
  </si>
  <si>
    <t>K101204</t>
  </si>
  <si>
    <t>Izrada projektne dokumentacije za kompostanu</t>
  </si>
  <si>
    <t xml:space="preserve">                  GLAVA 2   2010   RAZVITAK GOSPODARSTVA</t>
  </si>
  <si>
    <t>PROGRAM GRAĐENJE KOMUNALNE INFRASTRUKTURE</t>
  </si>
  <si>
    <t>K101302</t>
  </si>
  <si>
    <t>Izgradnja nogostupa od Zorke Macana do spomenika Radošić Gornji</t>
  </si>
  <si>
    <t>K101303</t>
  </si>
  <si>
    <t>Proširenje groblja u Turjacima</t>
  </si>
  <si>
    <t>Rashodi vezani za stanovanje i komunalne pogodnosti koje nisu drugdje svrstane</t>
  </si>
  <si>
    <t>K101304</t>
  </si>
  <si>
    <t>Izgradnja groblja u naselju Jasensko</t>
  </si>
  <si>
    <t>K101305</t>
  </si>
  <si>
    <t>Izrada projektne dokumentacije za proširenje
groblja "Šibenica" u Glavicama</t>
  </si>
  <si>
    <t>Materijlani rashodi</t>
  </si>
  <si>
    <t>K101306</t>
  </si>
  <si>
    <t>Izgradnja nogostupa sa biciklisdtičkom stazom
i javnom rasvjetom - nastavak do Aerodroma</t>
  </si>
  <si>
    <t>K101307</t>
  </si>
  <si>
    <t>K101308</t>
  </si>
  <si>
    <t>Cetsovni promet</t>
  </si>
  <si>
    <t>K101309</t>
  </si>
  <si>
    <t>K101310</t>
  </si>
  <si>
    <t>K101311</t>
  </si>
  <si>
    <t>K101312</t>
  </si>
  <si>
    <t>Izgradnja nogostupa u Bajagiću</t>
  </si>
  <si>
    <t>K101313</t>
  </si>
  <si>
    <t>K101314</t>
  </si>
  <si>
    <t>Uređenje aktivnih bunara na području Grada Sinja</t>
  </si>
  <si>
    <t>K101315</t>
  </si>
  <si>
    <t>K101316</t>
  </si>
  <si>
    <t>Donancije i ostali rashodi</t>
  </si>
  <si>
    <t>K101317</t>
  </si>
  <si>
    <t>Služba rekreacije i športa</t>
  </si>
  <si>
    <t>K101318</t>
  </si>
  <si>
    <t>Izgradnja dječjeg igrališta u Suhaču</t>
  </si>
  <si>
    <t>K101320</t>
  </si>
  <si>
    <t>K101321</t>
  </si>
  <si>
    <t>K101322</t>
  </si>
  <si>
    <t>Projektiranje i izgradnja rasvjete glavnog nogometnog terena NK Junak</t>
  </si>
  <si>
    <t>K101323</t>
  </si>
  <si>
    <t>K101324</t>
  </si>
  <si>
    <t>Izrada dokumentacije za projektno rješenje ceste od Doma zdravlja do Ulice 126. brigade</t>
  </si>
  <si>
    <t>K101325</t>
  </si>
  <si>
    <t>Izrada projektne dokumentacije rekonstrukcije dijela ulične mreže Grada Sinja (Put Pazara, raskrižje Put Župića, ulica 126. Brigade HV, raskrižje Put Ruduše)</t>
  </si>
  <si>
    <t>K101326</t>
  </si>
  <si>
    <t>Izrada projektne dokumentacije za športske prostore na športskom centru "Ivica Poljak - Sokol i Andrija Alčić" za ragbi klub</t>
  </si>
  <si>
    <t>K101327</t>
  </si>
  <si>
    <t xml:space="preserve">Izrada projektne dokumentacije za tribinu popratne sadržaje na Športskom centru "Ivica Poljak - Sokol i Andrija Alčić" </t>
  </si>
  <si>
    <t>K101328</t>
  </si>
  <si>
    <t>K101329</t>
  </si>
  <si>
    <t>Family Point igralište</t>
  </si>
  <si>
    <t>K101330</t>
  </si>
  <si>
    <t>Uređenje ulaza u Grad - Matića ulica</t>
  </si>
  <si>
    <t>Pumptruck staza u Gradskom parku</t>
  </si>
  <si>
    <t>Izrada projektne dokumentacije za biciklističku stazu Piket - Kerep</t>
  </si>
  <si>
    <t xml:space="preserve">                      RAZDJEL 3: UPRAVNI ODJEL ZA GOSPODARSKI RAZVOJ, FONDOVE EU I JAVNU NABAVU</t>
  </si>
  <si>
    <t xml:space="preserve">           GLAVA 1    3005 JAČANJE GOSPODARSTVA</t>
  </si>
  <si>
    <t>JAČANJE GOSPODARSTVA I IZGRADNJA KAPITALNIH
OBJEKATA</t>
  </si>
  <si>
    <t>A101401</t>
  </si>
  <si>
    <t>Priprema razvojnih programa i ostalih zajedničkih rashoda</t>
  </si>
  <si>
    <t>Ekonomski poslovi koji nisu drugdje svrstani</t>
  </si>
  <si>
    <t>A101402</t>
  </si>
  <si>
    <t>Poticanje poduzetništva</t>
  </si>
  <si>
    <t>A101403</t>
  </si>
  <si>
    <t>A101404</t>
  </si>
  <si>
    <t>K101401</t>
  </si>
  <si>
    <t>Gospodarska zona Kukuzovac</t>
  </si>
  <si>
    <t>Prihod od prodaje ili zamjene nefinancijske imovine</t>
  </si>
  <si>
    <t>K101402</t>
  </si>
  <si>
    <t>Uređenje prostora za Galeriju Sikirica</t>
  </si>
  <si>
    <t>Služba kulture</t>
  </si>
  <si>
    <t>K101403</t>
  </si>
  <si>
    <t>Projektna dokumentacija za izgradnju stočnog pazara na području GZK</t>
  </si>
  <si>
    <t>K101501</t>
  </si>
  <si>
    <t>Tekući rashodi za financiranje projekata iz
fondova EU</t>
  </si>
  <si>
    <t>Pomoći niz EU</t>
  </si>
  <si>
    <t>K101502</t>
  </si>
  <si>
    <t>Izgradnja integriranog sustava odvodnje i
strukturnih fondova EU - Aglomeracija</t>
  </si>
  <si>
    <t>K101503</t>
  </si>
  <si>
    <t>Izgradnja dječjeg vrtića u Glavicama</t>
  </si>
  <si>
    <t>K101504</t>
  </si>
  <si>
    <t>Izgradnja dječjeg vrtića u Karakašici</t>
  </si>
  <si>
    <t>K101505</t>
  </si>
  <si>
    <t>Poljoprivreda</t>
  </si>
  <si>
    <t>K101506</t>
  </si>
  <si>
    <t>Sustav energetske učinkovitosti na objektima u vlasništvu Grada</t>
  </si>
  <si>
    <t>Rashodi vezani za stanovanje i komunalne pogodnosti
koje nisu drugdje svrstani</t>
  </si>
  <si>
    <t>K101507</t>
  </si>
  <si>
    <t>Projekt pripreme projektno tehničke dokumentacije i studije izvodljivosti za ulaganje u projekte javne turističke infrastrukture (Štala, Hipodrom, Alkarska staza...)</t>
  </si>
  <si>
    <t>K101508</t>
  </si>
  <si>
    <t>FUN.KLA</t>
  </si>
  <si>
    <t>K101509</t>
  </si>
  <si>
    <t>Uređenje prostora "Aerodrom"</t>
  </si>
  <si>
    <t>K101510</t>
  </si>
  <si>
    <t>Projekt "Sinj - Pametni Grad"</t>
  </si>
  <si>
    <t>PROVEDBA I UPRAVLJANJE EU PROJEKTIMA
- OBNOVA KULTURNE BAŠTINE</t>
  </si>
  <si>
    <t>K101601</t>
  </si>
  <si>
    <t>Promotivne aktivnosti radi realizacije prokazatelja
projekata "Sinj u sridu"</t>
  </si>
  <si>
    <t xml:space="preserve">                      RAZDJEL 4: UPRAVNI ODJEL ZA FINANCIJE</t>
  </si>
  <si>
    <t xml:space="preserve">               GLAVA 1    4005 GRADSKA UPRAVA</t>
  </si>
  <si>
    <t>UPRAVLJANJE I ADMINISTRACIJA</t>
  </si>
  <si>
    <t>A101701</t>
  </si>
  <si>
    <t>Administrativni i stručni poslovi za zaposlenike Grada</t>
  </si>
  <si>
    <t>A101702</t>
  </si>
  <si>
    <t>Proračunska zaliha</t>
  </si>
  <si>
    <t>A101703</t>
  </si>
  <si>
    <t>Police osiguranja</t>
  </si>
  <si>
    <t>Obnova uredskih prostorija i opreme</t>
  </si>
  <si>
    <t xml:space="preserve">                      RAZDJEL 5: UPRAVNI ODJEL ZA IMOVINU I PROSTORNO     UREĐENJE</t>
  </si>
  <si>
    <t xml:space="preserve">               GLAVA 1    5005 GOSPODARENJE GRADSKOM IMOVINOM</t>
  </si>
  <si>
    <t>GOSPODARENJE GRADSKOM IMOVINOM</t>
  </si>
  <si>
    <t>A101802</t>
  </si>
  <si>
    <t>Rješavanje imovinsko - pravnih odnosa za otkup
zemljišta za realizaciju projekata</t>
  </si>
  <si>
    <t>Prihodi od prodaje proizvedene dugotrajne imovine</t>
  </si>
  <si>
    <t>Rashodi za nabavu neproizvedene dugotrajne imovine</t>
  </si>
  <si>
    <t>A101803</t>
  </si>
  <si>
    <t>Rashodi vezani za stanovanje i komunalne pogodnosti</t>
  </si>
  <si>
    <t>A101804</t>
  </si>
  <si>
    <t>Katastarska izmjera nerazvrstanih cesta - baza nerazvrstanih cesta</t>
  </si>
  <si>
    <t>A101805</t>
  </si>
  <si>
    <t>Odvjetničke usluge u zastupanju Grada</t>
  </si>
  <si>
    <t>Prostorno planiranje: studije, podloge i ostala
popratna dokumentacija</t>
  </si>
  <si>
    <t>K101801</t>
  </si>
  <si>
    <t>Kupnja nekretnina od interesa za Grad Sinj</t>
  </si>
  <si>
    <t>K101802</t>
  </si>
  <si>
    <t>GIS Grada Sinja</t>
  </si>
  <si>
    <t>K101803</t>
  </si>
  <si>
    <t>Izrada prostornih planova</t>
  </si>
  <si>
    <t xml:space="preserve">                         Članak 4.</t>
  </si>
  <si>
    <t>Rashodi za nabavu nefinancijske imovine</t>
  </si>
  <si>
    <t>Rashodi za nabavu nefinanicjske imovine</t>
  </si>
  <si>
    <t>Sufinanciranje troškova priključka
na komunalnu infrastrukturu</t>
  </si>
  <si>
    <t>K100401</t>
  </si>
  <si>
    <t>Obnova Atletske staze u Sinju</t>
  </si>
  <si>
    <t>RASHODI ZA NABAVU NEFINANCIJSKE IMOVINE</t>
  </si>
  <si>
    <t xml:space="preserve">       RAZDJEL 1: 010 URED GRADA</t>
  </si>
  <si>
    <t>Rashodi psolovanja</t>
  </si>
  <si>
    <t>Rashodi za nabavu za nefinacijsku imovinu</t>
  </si>
  <si>
    <t>Rekonstrukcija ceste Privija - Han (javna rasvjeta)</t>
  </si>
  <si>
    <t>Izgranja nogostupa Šuća - Privija</t>
  </si>
  <si>
    <t>Izrada projektne dokumentacije za premješatnje kapelice Sv.Ante i uređenje spomeničkog parka K.O.Glavice</t>
  </si>
  <si>
    <t>FUNK.KLAS</t>
  </si>
  <si>
    <t>Projektiranje odvodnje u ul Put Piketa, Ćosin potok, naselje Luka, Karajkova lokva i Put Šušnjevače</t>
  </si>
  <si>
    <t>Izrada projektne dokumentacije za izgradnju
tribina i popratnih sadržaja u sklopu kompleksa
gradskog stadiona NK Junak</t>
  </si>
  <si>
    <t>A101103</t>
  </si>
  <si>
    <t>Naknada za pokriće troškova zbrinjavanja plastike</t>
  </si>
  <si>
    <t>Subvencioniranje cijene vodnih usluga za kućanstva</t>
  </si>
  <si>
    <t>Rahodi za nabavu nefinanicijske imovine</t>
  </si>
  <si>
    <t>A101705</t>
  </si>
  <si>
    <t>Lokalni izbori</t>
  </si>
  <si>
    <t>A101104</t>
  </si>
  <si>
    <t>Reciklažno dvorište - održavanje</t>
  </si>
  <si>
    <t>IZDACI ZA FINANICJSKU IMOVINU
I OTPLATE ZAJMOVA</t>
  </si>
  <si>
    <t>Izvora 72</t>
  </si>
  <si>
    <t>Prihodi od prodaje proizvedene dugiotrajne imovine</t>
  </si>
  <si>
    <t>+ donos viška općih
prihoda i primitaka</t>
  </si>
  <si>
    <t>Izvor 52</t>
  </si>
  <si>
    <t>Izvor 61</t>
  </si>
  <si>
    <t>Prihodi od prodaje neproizvedene dugotrajne imovine</t>
  </si>
  <si>
    <t>Izvor 72</t>
  </si>
  <si>
    <t>Prihod od prodaje proizvedene dugotrajne imovine</t>
  </si>
  <si>
    <t>Prihod od prodaje nefinanicjske imovine</t>
  </si>
  <si>
    <t>Nabavka urbane opreme i programa</t>
  </si>
  <si>
    <t xml:space="preserve">Pomoći </t>
  </si>
  <si>
    <t>Namjenski prihod</t>
  </si>
  <si>
    <t>Prihodi od prodaje neproizvedene imovine</t>
  </si>
  <si>
    <t>K101804</t>
  </si>
  <si>
    <t>Rasshodi za dodatna ulaganja na nefinancijskoj imovini</t>
  </si>
  <si>
    <t xml:space="preserve">                  SVEUKUPNO:</t>
  </si>
  <si>
    <t xml:space="preserve">PRIJENOS VIŠKA / MANJKA IZ PRETHODE(IH)GODINE </t>
  </si>
  <si>
    <t>PRIJENOS VIŠKA/MANJKA U SLJEDEĆE
GODINE</t>
  </si>
  <si>
    <t>VIŠAK/MANJAK + NETO FINANCIRANJE +
PRIJENOS VIŠKA</t>
  </si>
  <si>
    <t>MANJAK IZ PRETHODNE(IH) GODINE - 
PRIJENOS VIŠKA / MANJKA U SLJEDEĆE RAZDOBLJE</t>
  </si>
  <si>
    <t>Ostali rashodi - redovan rad</t>
  </si>
  <si>
    <t>Ostali rashodi - pojačane mjere</t>
  </si>
  <si>
    <t>K101105</t>
  </si>
  <si>
    <t>Nabavka kućišta kamera za nadzor brzine</t>
  </si>
  <si>
    <t>Dodatna ulaganja na IEC-a</t>
  </si>
  <si>
    <t>Dodatna ulaganja u 
nefinancijsku imovinu</t>
  </si>
  <si>
    <t>A.1. RAČUN PRIHODA I RASHODA PREMA EKONOMSKOJ KLASIFIKACIJI</t>
  </si>
  <si>
    <t xml:space="preserve">Pomoći - decentralizirana sredstva </t>
  </si>
  <si>
    <t xml:space="preserve">           Članak 5.</t>
  </si>
  <si>
    <t xml:space="preserve">           Članak 6.</t>
  </si>
  <si>
    <t xml:space="preserve"> RAČUN PRIHODA I RASHODA</t>
  </si>
  <si>
    <t>A) SAŽETAK RAČUNA PRIHODA I RASHODA</t>
  </si>
  <si>
    <t>B) SAŽETAK RAČUNA FINANCIRANJA</t>
  </si>
  <si>
    <t>C) PRENESNI VIŠAK ILI PRENESNI MANJAK</t>
  </si>
  <si>
    <t>Izvor 32</t>
  </si>
  <si>
    <t>VIŠAK / MANJAK + NETO FINANCIRANJE</t>
  </si>
  <si>
    <t>K101331</t>
  </si>
  <si>
    <t>K101805</t>
  </si>
  <si>
    <t>Ostale donacije</t>
  </si>
  <si>
    <t>Nabava padobranskog aviona za aeroklub Sinj</t>
  </si>
  <si>
    <t>Održavanje nerazvrstanih cesta</t>
  </si>
  <si>
    <t>Na temelju članka 42. Zakona o proračunu ("Narodne novine br. 144/21") i članka 34. Statuta Grada Sinja ("Službeni glasnik Grada Sinja br. 2/21") Gradsko vijeće Grada Sinja na-----. sjednici održanoj   prosinca 2025.g. donijelo je</t>
  </si>
  <si>
    <t>Proračun Grada Sinja za 2026. godinu (u daljnjem tekstu:Proračun) s projekcijama za 2027. i 2028.g. sastoji se od:</t>
  </si>
  <si>
    <t>PRORAČUN GRADA SINJA ZA 2026. GODINU S PROJEKCIJAMA ZA 2027. I 2028. GODINU</t>
  </si>
  <si>
    <t>IZVRŠENJE
2024.G.</t>
  </si>
  <si>
    <t>TEKUĆI PLAN 2025.G.</t>
  </si>
  <si>
    <t>PLAN 2026.G.</t>
  </si>
  <si>
    <t>PROJEKCIJA 2027.G.</t>
  </si>
  <si>
    <t>PROJEKCIJA 2028.G.</t>
  </si>
  <si>
    <t>IZVRŠENJE 2024.G.</t>
  </si>
  <si>
    <t>PRORAČUN 2026.G.</t>
  </si>
  <si>
    <t>Rashodi i izdaci Proračuna za 2026.g. i projekcije za 2027. i 2028.g. rapoređuju se 
po proračunskim klasifikacijama u posebnom dijelu Proračuna kako slijedi:</t>
  </si>
  <si>
    <t>Izrada projektne dokumentacije za projekt" - poduzetničkog inkubatora"</t>
  </si>
  <si>
    <t>Rahodi za nabavu nefinancijske imovine</t>
  </si>
  <si>
    <t>Obrazloženje općeg i posebnog dijela sastavni su dio Proračuna za 2026.g. sa projekcijama za 2027. i 2028.g.</t>
  </si>
  <si>
    <t>K100201</t>
  </si>
  <si>
    <t>Sanacija zgrade na adresi Litrin obor 4</t>
  </si>
  <si>
    <t xml:space="preserve">Vodoopskrba Zelovski plato </t>
  </si>
  <si>
    <t>Izgradnja sportskog terena za tenis, badminton i padel u Sinju</t>
  </si>
  <si>
    <t>K101106</t>
  </si>
  <si>
    <t>Izrada projektnog elaborata za novu Odluku o prometu na području Grada Sinja</t>
  </si>
  <si>
    <t>K101107</t>
  </si>
  <si>
    <t>Sanacija neakativnih eksploatacijskih polja mineralnih sirovina na području Grada Sinja</t>
  </si>
  <si>
    <t>Proračun Grada Sinja za 2026.g. sa projekcijama za 2027. i 2028. godinu objaviti će se u "Službenom glasniku Grada Sinja", a primjenjuju se od 01. siječnja 2026.g.</t>
  </si>
  <si>
    <t>PREDSJEDNICA GRADSKOG VIJEĆA:</t>
  </si>
  <si>
    <t>Marija Gaurina, prof.</t>
  </si>
  <si>
    <t>Izgradnja polivalentne sportska dvoranare sa gimnastičkom dvoranom i vlastitom solarnom elektranom</t>
  </si>
  <si>
    <t>PROJEKCIJA 2027.</t>
  </si>
  <si>
    <t>PROJEKCIJA2028.</t>
  </si>
  <si>
    <t>Uređenje dječjeg igrališta u Vučkovića - II. faza</t>
  </si>
  <si>
    <t>IZVRŠENJA 2024 G.</t>
  </si>
  <si>
    <t>IZVRŠENJA 2024.G.</t>
  </si>
  <si>
    <t>PROJEKCIJA 2028.</t>
  </si>
  <si>
    <t>PROJEKCIJA 2028.G</t>
  </si>
  <si>
    <t>Prihodi i rashodi, te primici i izdaci po ekonomskoj klasifikaciji, utvrđuju se u Računu prihoda i rashoda i Računu financiranja za 2026.g. kako slijedi:</t>
  </si>
  <si>
    <t>Izrada idejnog rješenja trase nove ŽC od Doma zdravlja do iznad naselja Župići (do budućeg segmenta Kukuzovac - Macani)</t>
  </si>
  <si>
    <t>Glavni projekt izvanrednog održavanja državne ceste D1 od TC "Lidl" do0 križanja sa Ulicom Serdara Tomaševića</t>
  </si>
  <si>
    <t>Materijalani rashodi</t>
  </si>
  <si>
    <t>LAG Cetinske krajine - članarina</t>
  </si>
  <si>
    <t>Izrada projektne dokumentacije za izgradnju igrališta i boćališta u Turjacima</t>
  </si>
  <si>
    <t>Program rada Savjeta mladih</t>
  </si>
  <si>
    <t>Rashodi za nabavu nefinancijske 
imovine</t>
  </si>
  <si>
    <t>Sufinanciranje troškova ishođenja akata o građenju</t>
  </si>
  <si>
    <t>Sanacija odlagališta komunalnog otpada
"Mojanka"</t>
  </si>
  <si>
    <t>Nabavka komunalnog vozila</t>
  </si>
  <si>
    <t>Izrada projektne dokumntacije za gradnju dječjeg igrališta na predjelu od semafora na Jakinu guvnu do Slanih sitina</t>
  </si>
  <si>
    <t>K101511</t>
  </si>
  <si>
    <t>Ulaganje u dječji vrtić Ljiljan</t>
  </si>
  <si>
    <t>PRIPREMA I PROVEDBA PROJEKATA KOJI SE FINANCIRAJU IZ FONDOVA EU</t>
  </si>
  <si>
    <t>Gospodarenje poslovnim, stambenim prostorima i
ostalom imovinom</t>
  </si>
  <si>
    <t>A101801</t>
  </si>
  <si>
    <t>K101806</t>
  </si>
  <si>
    <t>K101807</t>
  </si>
  <si>
    <t>K101808</t>
  </si>
  <si>
    <t>Projektna dokumentacija za rekonstrukciju zgrade
škole za potrebe dječjeg vrtića u Bajagiću</t>
  </si>
  <si>
    <t>Projektna dokumentacija za rekonstrukciju i
natkrivanja Gradskog bazena</t>
  </si>
  <si>
    <t xml:space="preserve">                 U proračunsku zalihu Proračuna Grada Sinja izdvaja se 40.000,00 eura.</t>
  </si>
  <si>
    <t>PRIHODI OD PRODAJE NEFINANCIJSKE IMOVINE</t>
  </si>
  <si>
    <t>PROJEKCIJA  
2028.G.</t>
  </si>
  <si>
    <t>Pomoći dane u inozemstvu i unutar općeg proračuna</t>
  </si>
  <si>
    <t>Projektiranje rasvjete na sportskom centru Andrija Alčić i Ivica Poljak Sokol</t>
  </si>
  <si>
    <t>PRORAČUN
2026.G.</t>
  </si>
  <si>
    <t>PROJEKCIJA
2028.G.</t>
  </si>
  <si>
    <t>TEKUĆI PLAN
2025.G.</t>
  </si>
  <si>
    <t>Rashodi za nabavu nefinanicijske imovine</t>
  </si>
  <si>
    <t>K101701</t>
  </si>
  <si>
    <t>Provedbeni program razvoja Grada Sinja za razdoblje 2025.- 2029.god.</t>
  </si>
  <si>
    <t>K101319</t>
  </si>
  <si>
    <t>Financiranje programa zapošljavanja žena "Zaželi Dobro" - III.i IV.faze</t>
  </si>
  <si>
    <t>PROGRAM KREDITNOG ZADUŽENJA</t>
  </si>
  <si>
    <t>Otplata glavnice i kamata po kreditu i zajmu</t>
  </si>
  <si>
    <t>Opći prihodi i primitci</t>
  </si>
  <si>
    <t>Primitci od zaduženja</t>
  </si>
  <si>
    <t>Donos viška pomoći</t>
  </si>
  <si>
    <t>Izrada projektne dokumentacije za
Sinjski model poticane stanogradnje na Radošiću</t>
  </si>
  <si>
    <t>Izgradnja poljoprivredno inovacijskog centara na Štaliji</t>
  </si>
  <si>
    <t xml:space="preserve">UKUPNI RASHODI PO IZVORIMA FINANCIRANJA: </t>
  </si>
  <si>
    <t>Prijedlog</t>
  </si>
  <si>
    <t>Uređenje i opremanje igrališta za djecu</t>
  </si>
  <si>
    <t>Gradsko vijeće Grada Sinja</t>
  </si>
  <si>
    <r>
      <t xml:space="preserve"> Klasa: 400-01/25-01/10
Ur.broj: 2181-08-03-25-3
</t>
    </r>
    <r>
      <rPr>
        <b/>
        <i/>
        <sz val="11"/>
        <color theme="1"/>
        <rFont val="Courier New"/>
        <family val="3"/>
        <charset val="238"/>
      </rPr>
      <t>Sinj, 15. studenog 2025.godine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</si>
</sst>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42" x14ac:knownFonts="1">
    <font>
      <sz val="11"/>
      <color theme="1"/>
      <name val="Calibri"/>
      <family val="2"/>
      <charset val="238"/>
      <scheme val="minor"/>
    </font>
    <font>
      <sz val="11"/>
      <color theme="1"/>
      <name val="Courier New"/>
      <family val="3"/>
      <charset val="238"/>
    </font>
    <font>
      <b/>
      <sz val="11"/>
      <color theme="1"/>
      <name val="Courier New"/>
      <family val="3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ourier New"/>
      <family val="3"/>
      <charset val="238"/>
    </font>
    <font>
      <i/>
      <sz val="11"/>
      <color theme="1"/>
      <name val="Courier New"/>
      <family val="3"/>
      <charset val="238"/>
    </font>
    <font>
      <b/>
      <i/>
      <sz val="11"/>
      <color theme="1"/>
      <name val="Calibri"/>
      <family val="2"/>
      <charset val="238"/>
      <scheme val="minor"/>
    </font>
    <font>
      <b/>
      <sz val="12"/>
      <color theme="1"/>
      <name val="Courier New"/>
      <family val="3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ourier New"/>
      <family val="3"/>
      <charset val="238"/>
    </font>
    <font>
      <b/>
      <sz val="14"/>
      <color theme="1"/>
      <name val="Courier New"/>
      <family val="3"/>
      <charset val="238"/>
    </font>
    <font>
      <b/>
      <sz val="10"/>
      <color theme="1"/>
      <name val="Courier New"/>
      <family val="3"/>
      <charset val="238"/>
    </font>
    <font>
      <sz val="10"/>
      <color theme="1"/>
      <name val="Courier New"/>
      <family val="3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ourier New"/>
      <family val="3"/>
      <charset val="238"/>
    </font>
    <font>
      <b/>
      <i/>
      <sz val="10"/>
      <color theme="1"/>
      <name val="Courier New"/>
      <family val="3"/>
      <charset val="238"/>
    </font>
    <font>
      <i/>
      <sz val="10"/>
      <color theme="1"/>
      <name val="Courier New"/>
      <family val="3"/>
      <charset val="238"/>
    </font>
    <font>
      <b/>
      <u/>
      <sz val="11"/>
      <color theme="1"/>
      <name val="Courier New"/>
      <family val="3"/>
      <charset val="238"/>
    </font>
    <font>
      <b/>
      <sz val="13"/>
      <color theme="1"/>
      <name val="Courier New"/>
      <family val="3"/>
      <charset val="238"/>
    </font>
    <font>
      <b/>
      <sz val="13"/>
      <color theme="1"/>
      <name val="Calibri"/>
      <family val="2"/>
      <charset val="238"/>
      <scheme val="minor"/>
    </font>
    <font>
      <b/>
      <i/>
      <sz val="14"/>
      <color theme="1"/>
      <name val="Courier New"/>
      <family val="3"/>
      <charset val="238"/>
    </font>
    <font>
      <i/>
      <sz val="14"/>
      <color theme="1"/>
      <name val="Calibri"/>
      <family val="2"/>
      <charset val="238"/>
      <scheme val="minor"/>
    </font>
    <font>
      <b/>
      <sz val="14"/>
      <color rgb="FFFF0000"/>
      <name val="Courier New"/>
      <family val="3"/>
      <charset val="238"/>
    </font>
    <font>
      <b/>
      <i/>
      <sz val="14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4"/>
      <name val="Courier New"/>
      <family val="3"/>
      <charset val="238"/>
    </font>
    <font>
      <i/>
      <sz val="11"/>
      <color theme="1"/>
      <name val="Calibri"/>
      <family val="2"/>
      <charset val="238"/>
      <scheme val="minor"/>
    </font>
    <font>
      <sz val="11"/>
      <color theme="4"/>
      <name val="Courier New"/>
      <family val="3"/>
      <charset val="238"/>
    </font>
    <font>
      <b/>
      <sz val="11"/>
      <color theme="5"/>
      <name val="Courier New"/>
      <family val="3"/>
      <charset val="238"/>
    </font>
    <font>
      <b/>
      <i/>
      <sz val="11"/>
      <color theme="5"/>
      <name val="Courier New"/>
      <family val="3"/>
      <charset val="238"/>
    </font>
    <font>
      <sz val="11"/>
      <color theme="3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ourier New"/>
      <family val="3"/>
      <charset val="238"/>
    </font>
    <font>
      <b/>
      <sz val="11"/>
      <name val="Courier New"/>
      <family val="3"/>
      <charset val="238"/>
    </font>
    <font>
      <i/>
      <sz val="11"/>
      <name val="Courier New"/>
      <family val="3"/>
      <charset val="238"/>
    </font>
    <font>
      <b/>
      <i/>
      <sz val="11"/>
      <name val="Courier New"/>
      <family val="3"/>
      <charset val="238"/>
    </font>
    <font>
      <b/>
      <sz val="11"/>
      <color rgb="FFC00000"/>
      <name val="Courier New"/>
      <family val="3"/>
      <charset val="238"/>
    </font>
    <font>
      <sz val="11"/>
      <name val="Courier New"/>
      <family val="3"/>
      <charset val="238"/>
    </font>
    <font>
      <b/>
      <i/>
      <sz val="12"/>
      <color theme="1"/>
      <name val="Courier New"/>
      <family val="3"/>
      <charset val="238"/>
    </font>
    <font>
      <sz val="14"/>
      <name val="Courier New"/>
      <family val="3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33" fillId="0" borderId="0" applyFont="0" applyFill="0" applyBorder="0" applyAlignment="0" applyProtection="0"/>
  </cellStyleXfs>
  <cellXfs count="542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5" xfId="0" applyFont="1" applyBorder="1"/>
    <xf numFmtId="0" fontId="1" fillId="3" borderId="0" xfId="0" applyFont="1" applyFill="1"/>
    <xf numFmtId="164" fontId="1" fillId="0" borderId="0" xfId="0" applyNumberFormat="1" applyFont="1"/>
    <xf numFmtId="164" fontId="1" fillId="0" borderId="5" xfId="0" applyNumberFormat="1" applyFont="1" applyBorder="1"/>
    <xf numFmtId="164" fontId="2" fillId="2" borderId="5" xfId="0" applyNumberFormat="1" applyFont="1" applyFill="1" applyBorder="1"/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/>
    <xf numFmtId="0" fontId="2" fillId="0" borderId="4" xfId="0" applyFont="1" applyBorder="1" applyAlignment="1">
      <alignment horizontal="center"/>
    </xf>
    <xf numFmtId="0" fontId="2" fillId="0" borderId="0" xfId="0" applyFont="1"/>
    <xf numFmtId="164" fontId="2" fillId="0" borderId="0" xfId="0" applyNumberFormat="1" applyFont="1"/>
    <xf numFmtId="164" fontId="2" fillId="0" borderId="5" xfId="0" applyNumberFormat="1" applyFont="1" applyBorder="1"/>
    <xf numFmtId="164" fontId="2" fillId="4" borderId="0" xfId="0" applyNumberFormat="1" applyFont="1" applyFill="1"/>
    <xf numFmtId="164" fontId="2" fillId="4" borderId="5" xfId="0" applyNumberFormat="1" applyFont="1" applyFill="1" applyBorder="1"/>
    <xf numFmtId="0" fontId="2" fillId="2" borderId="4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0" xfId="0" applyFont="1" applyFill="1"/>
    <xf numFmtId="164" fontId="7" fillId="4" borderId="0" xfId="0" applyNumberFormat="1" applyFont="1" applyFill="1"/>
    <xf numFmtId="164" fontId="7" fillId="4" borderId="5" xfId="0" applyNumberFormat="1" applyFont="1" applyFill="1" applyBorder="1"/>
    <xf numFmtId="0" fontId="7" fillId="0" borderId="4" xfId="0" applyFont="1" applyBorder="1" applyAlignment="1">
      <alignment horizontal="center"/>
    </xf>
    <xf numFmtId="0" fontId="7" fillId="4" borderId="0" xfId="0" applyFont="1" applyFill="1" applyAlignment="1">
      <alignment wrapText="1"/>
    </xf>
    <xf numFmtId="0" fontId="7" fillId="5" borderId="4" xfId="0" applyFont="1" applyFill="1" applyBorder="1" applyAlignment="1">
      <alignment horizontal="center"/>
    </xf>
    <xf numFmtId="164" fontId="7" fillId="5" borderId="0" xfId="0" applyNumberFormat="1" applyFont="1" applyFill="1"/>
    <xf numFmtId="164" fontId="7" fillId="5" borderId="5" xfId="0" applyNumberFormat="1" applyFont="1" applyFill="1" applyBorder="1"/>
    <xf numFmtId="0" fontId="1" fillId="0" borderId="0" xfId="0" applyFont="1" applyAlignment="1">
      <alignment horizontal="center"/>
    </xf>
    <xf numFmtId="0" fontId="2" fillId="2" borderId="6" xfId="0" applyFont="1" applyFill="1" applyBorder="1" applyAlignment="1">
      <alignment horizontal="center"/>
    </xf>
    <xf numFmtId="164" fontId="2" fillId="2" borderId="7" xfId="0" applyNumberFormat="1" applyFont="1" applyFill="1" applyBorder="1"/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/>
    </xf>
    <xf numFmtId="0" fontId="12" fillId="2" borderId="0" xfId="0" applyFont="1" applyFill="1"/>
    <xf numFmtId="164" fontId="12" fillId="2" borderId="0" xfId="0" applyNumberFormat="1" applyFont="1" applyFill="1"/>
    <xf numFmtId="164" fontId="12" fillId="2" borderId="5" xfId="0" applyNumberFormat="1" applyFont="1" applyFill="1" applyBorder="1"/>
    <xf numFmtId="0" fontId="12" fillId="0" borderId="4" xfId="0" applyFont="1" applyBorder="1" applyAlignment="1">
      <alignment horizontal="center"/>
    </xf>
    <xf numFmtId="0" fontId="12" fillId="0" borderId="0" xfId="0" applyFont="1"/>
    <xf numFmtId="164" fontId="12" fillId="0" borderId="0" xfId="0" applyNumberFormat="1" applyFont="1"/>
    <xf numFmtId="164" fontId="12" fillId="0" borderId="5" xfId="0" applyNumberFormat="1" applyFont="1" applyBorder="1"/>
    <xf numFmtId="0" fontId="12" fillId="2" borderId="0" xfId="0" applyFont="1" applyFill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/>
    <xf numFmtId="164" fontId="13" fillId="0" borderId="0" xfId="0" applyNumberFormat="1" applyFont="1"/>
    <xf numFmtId="164" fontId="13" fillId="0" borderId="5" xfId="0" applyNumberFormat="1" applyFont="1" applyBorder="1"/>
    <xf numFmtId="0" fontId="12" fillId="2" borderId="6" xfId="0" applyFont="1" applyFill="1" applyBorder="1" applyAlignment="1">
      <alignment horizontal="center"/>
    </xf>
    <xf numFmtId="0" fontId="12" fillId="2" borderId="7" xfId="0" applyFont="1" applyFill="1" applyBorder="1"/>
    <xf numFmtId="164" fontId="12" fillId="2" borderId="7" xfId="0" applyNumberFormat="1" applyFont="1" applyFill="1" applyBorder="1"/>
    <xf numFmtId="164" fontId="12" fillId="2" borderId="8" xfId="0" applyNumberFormat="1" applyFont="1" applyFill="1" applyBorder="1"/>
    <xf numFmtId="0" fontId="7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/>
    </xf>
    <xf numFmtId="0" fontId="2" fillId="4" borderId="0" xfId="0" applyFont="1" applyFill="1" applyAlignment="1">
      <alignment wrapText="1"/>
    </xf>
    <xf numFmtId="0" fontId="2" fillId="2" borderId="7" xfId="0" applyFont="1" applyFill="1" applyBorder="1" applyAlignment="1">
      <alignment wrapText="1"/>
    </xf>
    <xf numFmtId="164" fontId="2" fillId="5" borderId="5" xfId="0" applyNumberFormat="1" applyFont="1" applyFill="1" applyBorder="1"/>
    <xf numFmtId="0" fontId="15" fillId="0" borderId="0" xfId="0" applyFont="1"/>
    <xf numFmtId="0" fontId="10" fillId="0" borderId="0" xfId="0" applyFont="1"/>
    <xf numFmtId="0" fontId="9" fillId="0" borderId="0" xfId="0" applyFont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2" fillId="4" borderId="4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3" borderId="4" xfId="0" applyFont="1" applyFill="1" applyBorder="1" applyAlignment="1">
      <alignment horizontal="center"/>
    </xf>
    <xf numFmtId="0" fontId="16" fillId="0" borderId="7" xfId="0" applyFont="1" applyBorder="1"/>
    <xf numFmtId="0" fontId="17" fillId="0" borderId="4" xfId="0" applyFont="1" applyBorder="1" applyAlignment="1">
      <alignment horizontal="center"/>
    </xf>
    <xf numFmtId="0" fontId="17" fillId="0" borderId="0" xfId="0" applyFont="1" applyAlignment="1">
      <alignment wrapText="1"/>
    </xf>
    <xf numFmtId="0" fontId="17" fillId="0" borderId="0" xfId="0" applyFont="1"/>
    <xf numFmtId="0" fontId="13" fillId="0" borderId="0" xfId="0" applyFont="1" applyAlignment="1">
      <alignment wrapText="1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wrapText="1"/>
    </xf>
    <xf numFmtId="0" fontId="12" fillId="3" borderId="4" xfId="0" applyFont="1" applyFill="1" applyBorder="1" applyAlignment="1">
      <alignment horizontal="center"/>
    </xf>
    <xf numFmtId="0" fontId="16" fillId="0" borderId="6" xfId="0" applyFont="1" applyBorder="1"/>
    <xf numFmtId="164" fontId="7" fillId="4" borderId="0" xfId="0" applyNumberFormat="1" applyFont="1" applyFill="1" applyAlignment="1">
      <alignment horizontal="right"/>
    </xf>
    <xf numFmtId="0" fontId="0" fillId="3" borderId="0" xfId="0" applyFill="1"/>
    <xf numFmtId="164" fontId="1" fillId="3" borderId="5" xfId="0" applyNumberFormat="1" applyFont="1" applyFill="1" applyBorder="1"/>
    <xf numFmtId="164" fontId="12" fillId="3" borderId="5" xfId="0" applyNumberFormat="1" applyFont="1" applyFill="1" applyBorder="1"/>
    <xf numFmtId="164" fontId="16" fillId="3" borderId="0" xfId="0" applyNumberFormat="1" applyFont="1" applyFill="1"/>
    <xf numFmtId="164" fontId="16" fillId="3" borderId="5" xfId="0" applyNumberFormat="1" applyFont="1" applyFill="1" applyBorder="1"/>
    <xf numFmtId="164" fontId="16" fillId="0" borderId="7" xfId="0" applyNumberFormat="1" applyFont="1" applyBorder="1"/>
    <xf numFmtId="164" fontId="16" fillId="0" borderId="8" xfId="0" applyNumberFormat="1" applyFont="1" applyBorder="1"/>
    <xf numFmtId="164" fontId="17" fillId="0" borderId="0" xfId="0" applyNumberFormat="1" applyFont="1"/>
    <xf numFmtId="164" fontId="17" fillId="0" borderId="5" xfId="0" applyNumberFormat="1" applyFont="1" applyBorder="1"/>
    <xf numFmtId="164" fontId="17" fillId="0" borderId="7" xfId="0" applyNumberFormat="1" applyFont="1" applyBorder="1"/>
    <xf numFmtId="164" fontId="17" fillId="0" borderId="8" xfId="0" applyNumberFormat="1" applyFont="1" applyBorder="1"/>
    <xf numFmtId="0" fontId="7" fillId="5" borderId="9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9" borderId="4" xfId="0" applyFont="1" applyFill="1" applyBorder="1"/>
    <xf numFmtId="0" fontId="7" fillId="9" borderId="0" xfId="0" applyFont="1" applyFill="1"/>
    <xf numFmtId="0" fontId="2" fillId="10" borderId="4" xfId="0" applyFont="1" applyFill="1" applyBorder="1"/>
    <xf numFmtId="0" fontId="2" fillId="10" borderId="0" xfId="0" applyFont="1" applyFill="1"/>
    <xf numFmtId="0" fontId="2" fillId="10" borderId="0" xfId="0" applyFont="1" applyFill="1" applyAlignment="1">
      <alignment wrapText="1"/>
    </xf>
    <xf numFmtId="0" fontId="5" fillId="0" borderId="4" xfId="0" applyFont="1" applyBorder="1"/>
    <xf numFmtId="0" fontId="5" fillId="0" borderId="0" xfId="0" applyFont="1"/>
    <xf numFmtId="0" fontId="2" fillId="0" borderId="4" xfId="0" applyFont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2" fillId="9" borderId="4" xfId="0" applyFont="1" applyFill="1" applyBorder="1"/>
    <xf numFmtId="0" fontId="2" fillId="9" borderId="0" xfId="0" applyFont="1" applyFill="1"/>
    <xf numFmtId="0" fontId="2" fillId="0" borderId="6" xfId="0" applyFont="1" applyBorder="1"/>
    <xf numFmtId="0" fontId="2" fillId="0" borderId="7" xfId="0" applyFont="1" applyBorder="1" applyAlignment="1">
      <alignment horizontal="center"/>
    </xf>
    <xf numFmtId="0" fontId="2" fillId="0" borderId="7" xfId="0" applyFont="1" applyBorder="1"/>
    <xf numFmtId="164" fontId="10" fillId="0" borderId="0" xfId="0" applyNumberFormat="1" applyFont="1"/>
    <xf numFmtId="164" fontId="7" fillId="7" borderId="0" xfId="0" applyNumberFormat="1" applyFont="1" applyFill="1"/>
    <xf numFmtId="164" fontId="7" fillId="9" borderId="0" xfId="0" applyNumberFormat="1" applyFont="1" applyFill="1"/>
    <xf numFmtId="164" fontId="0" fillId="0" borderId="0" xfId="0" applyNumberFormat="1"/>
    <xf numFmtId="164" fontId="2" fillId="10" borderId="0" xfId="0" applyNumberFormat="1" applyFont="1" applyFill="1"/>
    <xf numFmtId="164" fontId="5" fillId="0" borderId="0" xfId="0" applyNumberFormat="1" applyFont="1"/>
    <xf numFmtId="164" fontId="3" fillId="0" borderId="0" xfId="0" applyNumberFormat="1" applyFont="1"/>
    <xf numFmtId="164" fontId="2" fillId="9" borderId="0" xfId="0" applyNumberFormat="1" applyFont="1" applyFill="1"/>
    <xf numFmtId="164" fontId="2" fillId="0" borderId="7" xfId="0" applyNumberFormat="1" applyFont="1" applyBorder="1"/>
    <xf numFmtId="0" fontId="7" fillId="5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4" xfId="0" applyFont="1" applyBorder="1"/>
    <xf numFmtId="0" fontId="5" fillId="3" borderId="4" xfId="0" applyFont="1" applyFill="1" applyBorder="1"/>
    <xf numFmtId="0" fontId="5" fillId="0" borderId="0" xfId="0" applyFont="1" applyAlignment="1">
      <alignment horizontal="center"/>
    </xf>
    <xf numFmtId="0" fontId="2" fillId="10" borderId="0" xfId="0" applyFont="1" applyFill="1" applyAlignment="1">
      <alignment horizontal="center"/>
    </xf>
    <xf numFmtId="0" fontId="7" fillId="9" borderId="0" xfId="0" applyFont="1" applyFill="1" applyAlignment="1">
      <alignment wrapText="1"/>
    </xf>
    <xf numFmtId="0" fontId="4" fillId="0" borderId="0" xfId="0" applyFont="1"/>
    <xf numFmtId="164" fontId="4" fillId="0" borderId="0" xfId="0" applyNumberFormat="1" applyFont="1"/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11" fillId="5" borderId="10" xfId="0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4" fontId="19" fillId="8" borderId="0" xfId="0" applyNumberFormat="1" applyFont="1" applyFill="1"/>
    <xf numFmtId="164" fontId="19" fillId="7" borderId="0" xfId="0" applyNumberFormat="1" applyFont="1" applyFill="1"/>
    <xf numFmtId="164" fontId="19" fillId="6" borderId="0" xfId="0" applyNumberFormat="1" applyFont="1" applyFill="1"/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1" fillId="5" borderId="9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15" fillId="5" borderId="4" xfId="0" applyFont="1" applyFill="1" applyBorder="1"/>
    <xf numFmtId="0" fontId="11" fillId="5" borderId="4" xfId="0" applyFont="1" applyFill="1" applyBorder="1"/>
    <xf numFmtId="0" fontId="11" fillId="2" borderId="0" xfId="0" applyFont="1" applyFill="1"/>
    <xf numFmtId="164" fontId="11" fillId="2" borderId="0" xfId="0" applyNumberFormat="1" applyFont="1" applyFill="1"/>
    <xf numFmtId="164" fontId="11" fillId="2" borderId="5" xfId="0" applyNumberFormat="1" applyFont="1" applyFill="1" applyBorder="1"/>
    <xf numFmtId="0" fontId="11" fillId="5" borderId="6" xfId="0" applyFont="1" applyFill="1" applyBorder="1"/>
    <xf numFmtId="0" fontId="11" fillId="5" borderId="7" xfId="0" applyFont="1" applyFill="1" applyBorder="1"/>
    <xf numFmtId="164" fontId="23" fillId="5" borderId="7" xfId="0" applyNumberFormat="1" applyFont="1" applyFill="1" applyBorder="1"/>
    <xf numFmtId="164" fontId="11" fillId="5" borderId="7" xfId="0" applyNumberFormat="1" applyFont="1" applyFill="1" applyBorder="1"/>
    <xf numFmtId="164" fontId="11" fillId="5" borderId="8" xfId="0" applyNumberFormat="1" applyFont="1" applyFill="1" applyBorder="1"/>
    <xf numFmtId="164" fontId="7" fillId="8" borderId="0" xfId="0" applyNumberFormat="1" applyFont="1" applyFill="1"/>
    <xf numFmtId="0" fontId="3" fillId="0" borderId="0" xfId="0" applyFont="1"/>
    <xf numFmtId="0" fontId="11" fillId="0" borderId="0" xfId="0" applyFont="1" applyAlignment="1">
      <alignment wrapText="1"/>
    </xf>
    <xf numFmtId="0" fontId="11" fillId="0" borderId="2" xfId="0" applyFont="1" applyBorder="1"/>
    <xf numFmtId="164" fontId="11" fillId="0" borderId="2" xfId="0" applyNumberFormat="1" applyFont="1" applyBorder="1"/>
    <xf numFmtId="164" fontId="11" fillId="0" borderId="3" xfId="0" applyNumberFormat="1" applyFont="1" applyBorder="1"/>
    <xf numFmtId="164" fontId="11" fillId="0" borderId="0" xfId="0" applyNumberFormat="1" applyFont="1"/>
    <xf numFmtId="164" fontId="11" fillId="0" borderId="5" xfId="0" applyNumberFormat="1" applyFont="1" applyBorder="1"/>
    <xf numFmtId="0" fontId="11" fillId="0" borderId="0" xfId="0" applyFont="1"/>
    <xf numFmtId="164" fontId="1" fillId="3" borderId="0" xfId="0" applyNumberFormat="1" applyFont="1" applyFill="1"/>
    <xf numFmtId="164" fontId="12" fillId="3" borderId="0" xfId="0" applyNumberFormat="1" applyFont="1" applyFill="1"/>
    <xf numFmtId="164" fontId="7" fillId="0" borderId="5" xfId="0" applyNumberFormat="1" applyFont="1" applyBorder="1"/>
    <xf numFmtId="164" fontId="12" fillId="4" borderId="5" xfId="0" applyNumberFormat="1" applyFont="1" applyFill="1" applyBorder="1"/>
    <xf numFmtId="164" fontId="16" fillId="0" borderId="5" xfId="0" applyNumberFormat="1" applyFont="1" applyBorder="1"/>
    <xf numFmtId="0" fontId="16" fillId="0" borderId="0" xfId="0" applyFont="1" applyAlignment="1">
      <alignment wrapText="1"/>
    </xf>
    <xf numFmtId="164" fontId="16" fillId="0" borderId="0" xfId="0" applyNumberFormat="1" applyFont="1"/>
    <xf numFmtId="0" fontId="16" fillId="4" borderId="0" xfId="0" applyFont="1" applyFill="1" applyAlignment="1">
      <alignment wrapText="1"/>
    </xf>
    <xf numFmtId="164" fontId="16" fillId="4" borderId="0" xfId="0" applyNumberFormat="1" applyFont="1" applyFill="1"/>
    <xf numFmtId="0" fontId="7" fillId="0" borderId="0" xfId="0" applyFont="1"/>
    <xf numFmtId="164" fontId="7" fillId="0" borderId="0" xfId="0" applyNumberFormat="1" applyFont="1"/>
    <xf numFmtId="0" fontId="12" fillId="4" borderId="0" xfId="0" applyFont="1" applyFill="1"/>
    <xf numFmtId="164" fontId="12" fillId="4" borderId="0" xfId="0" applyNumberFormat="1" applyFont="1" applyFill="1"/>
    <xf numFmtId="0" fontId="16" fillId="0" borderId="0" xfId="0" applyFont="1"/>
    <xf numFmtId="0" fontId="16" fillId="3" borderId="0" xfId="0" applyFont="1" applyFill="1"/>
    <xf numFmtId="0" fontId="12" fillId="4" borderId="0" xfId="0" applyFont="1" applyFill="1" applyAlignment="1">
      <alignment wrapText="1"/>
    </xf>
    <xf numFmtId="0" fontId="7" fillId="5" borderId="1" xfId="0" applyFont="1" applyFill="1" applyBorder="1"/>
    <xf numFmtId="0" fontId="7" fillId="5" borderId="2" xfId="0" applyFont="1" applyFill="1" applyBorder="1" applyAlignment="1">
      <alignment wrapText="1"/>
    </xf>
    <xf numFmtId="164" fontId="7" fillId="5" borderId="2" xfId="0" applyNumberFormat="1" applyFont="1" applyFill="1" applyBorder="1"/>
    <xf numFmtId="164" fontId="7" fillId="5" borderId="3" xfId="0" applyNumberFormat="1" applyFont="1" applyFill="1" applyBorder="1"/>
    <xf numFmtId="0" fontId="16" fillId="4" borderId="4" xfId="0" applyFont="1" applyFill="1" applyBorder="1" applyAlignment="1">
      <alignment horizontal="center"/>
    </xf>
    <xf numFmtId="164" fontId="16" fillId="4" borderId="5" xfId="0" applyNumberFormat="1" applyFont="1" applyFill="1" applyBorder="1"/>
    <xf numFmtId="0" fontId="9" fillId="3" borderId="0" xfId="0" applyFont="1" applyFill="1"/>
    <xf numFmtId="49" fontId="12" fillId="0" borderId="0" xfId="0" applyNumberFormat="1" applyFont="1" applyAlignment="1">
      <alignment wrapText="1"/>
    </xf>
    <xf numFmtId="0" fontId="12" fillId="3" borderId="0" xfId="0" applyFont="1" applyFill="1" applyAlignment="1">
      <alignment wrapText="1"/>
    </xf>
    <xf numFmtId="0" fontId="12" fillId="3" borderId="6" xfId="0" applyFont="1" applyFill="1" applyBorder="1" applyAlignment="1">
      <alignment horizontal="center"/>
    </xf>
    <xf numFmtId="0" fontId="12" fillId="3" borderId="7" xfId="0" applyFont="1" applyFill="1" applyBorder="1" applyAlignment="1">
      <alignment wrapText="1"/>
    </xf>
    <xf numFmtId="164" fontId="12" fillId="3" borderId="7" xfId="0" applyNumberFormat="1" applyFont="1" applyFill="1" applyBorder="1"/>
    <xf numFmtId="164" fontId="12" fillId="3" borderId="8" xfId="0" applyNumberFormat="1" applyFont="1" applyFill="1" applyBorder="1"/>
    <xf numFmtId="2" fontId="16" fillId="0" borderId="7" xfId="0" applyNumberFormat="1" applyFont="1" applyBorder="1"/>
    <xf numFmtId="0" fontId="11" fillId="3" borderId="0" xfId="0" applyFont="1" applyFill="1"/>
    <xf numFmtId="164" fontId="11" fillId="3" borderId="0" xfId="0" applyNumberFormat="1" applyFont="1" applyFill="1"/>
    <xf numFmtId="164" fontId="11" fillId="3" borderId="5" xfId="0" applyNumberFormat="1" applyFont="1" applyFill="1" applyBorder="1"/>
    <xf numFmtId="164" fontId="11" fillId="3" borderId="7" xfId="0" applyNumberFormat="1" applyFont="1" applyFill="1" applyBorder="1"/>
    <xf numFmtId="164" fontId="11" fillId="3" borderId="8" xfId="0" applyNumberFormat="1" applyFont="1" applyFill="1" applyBorder="1"/>
    <xf numFmtId="0" fontId="11" fillId="5" borderId="9" xfId="0" applyFont="1" applyFill="1" applyBorder="1" applyAlignment="1">
      <alignment wrapText="1"/>
    </xf>
    <xf numFmtId="164" fontId="11" fillId="5" borderId="10" xfId="0" applyNumberFormat="1" applyFont="1" applyFill="1" applyBorder="1" applyAlignment="1">
      <alignment horizontal="center" vertical="center" wrapText="1"/>
    </xf>
    <xf numFmtId="164" fontId="11" fillId="5" borderId="11" xfId="0" applyNumberFormat="1" applyFont="1" applyFill="1" applyBorder="1" applyAlignment="1">
      <alignment horizontal="center" vertical="center" wrapText="1"/>
    </xf>
    <xf numFmtId="164" fontId="5" fillId="0" borderId="5" xfId="0" applyNumberFormat="1" applyFont="1" applyBorder="1"/>
    <xf numFmtId="164" fontId="2" fillId="10" borderId="5" xfId="0" applyNumberFormat="1" applyFont="1" applyFill="1" applyBorder="1"/>
    <xf numFmtId="164" fontId="2" fillId="9" borderId="5" xfId="0" applyNumberFormat="1" applyFont="1" applyFill="1" applyBorder="1"/>
    <xf numFmtId="164" fontId="2" fillId="0" borderId="8" xfId="0" applyNumberFormat="1" applyFont="1" applyBorder="1"/>
    <xf numFmtId="164" fontId="19" fillId="6" borderId="5" xfId="0" applyNumberFormat="1" applyFont="1" applyFill="1" applyBorder="1"/>
    <xf numFmtId="164" fontId="19" fillId="7" borderId="5" xfId="0" applyNumberFormat="1" applyFont="1" applyFill="1" applyBorder="1"/>
    <xf numFmtId="164" fontId="19" fillId="8" borderId="5" xfId="0" applyNumberFormat="1" applyFont="1" applyFill="1" applyBorder="1"/>
    <xf numFmtId="164" fontId="7" fillId="9" borderId="5" xfId="0" applyNumberFormat="1" applyFont="1" applyFill="1" applyBorder="1"/>
    <xf numFmtId="164" fontId="7" fillId="7" borderId="5" xfId="0" applyNumberFormat="1" applyFont="1" applyFill="1" applyBorder="1"/>
    <xf numFmtId="164" fontId="7" fillId="8" borderId="5" xfId="0" applyNumberFormat="1" applyFont="1" applyFill="1" applyBorder="1"/>
    <xf numFmtId="164" fontId="10" fillId="0" borderId="5" xfId="0" applyNumberFormat="1" applyFont="1" applyBorder="1"/>
    <xf numFmtId="164" fontId="4" fillId="0" borderId="5" xfId="0" applyNumberFormat="1" applyFont="1" applyBorder="1"/>
    <xf numFmtId="164" fontId="2" fillId="0" borderId="5" xfId="0" applyNumberFormat="1" applyFont="1" applyBorder="1" applyAlignment="1">
      <alignment horizontal="right"/>
    </xf>
    <xf numFmtId="164" fontId="4" fillId="3" borderId="5" xfId="0" applyNumberFormat="1" applyFont="1" applyFill="1" applyBorder="1"/>
    <xf numFmtId="164" fontId="4" fillId="0" borderId="5" xfId="0" applyNumberFormat="1" applyFont="1" applyBorder="1" applyAlignment="1">
      <alignment horizontal="right"/>
    </xf>
    <xf numFmtId="164" fontId="27" fillId="5" borderId="7" xfId="0" applyNumberFormat="1" applyFont="1" applyFill="1" applyBorder="1"/>
    <xf numFmtId="0" fontId="11" fillId="3" borderId="1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2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0" fontId="7" fillId="5" borderId="0" xfId="0" applyFont="1" applyFill="1"/>
    <xf numFmtId="0" fontId="2" fillId="2" borderId="0" xfId="0" applyFont="1" applyFill="1"/>
    <xf numFmtId="164" fontId="2" fillId="2" borderId="0" xfId="0" applyNumberFormat="1" applyFont="1" applyFill="1"/>
    <xf numFmtId="0" fontId="2" fillId="2" borderId="0" xfId="0" applyFont="1" applyFill="1" applyAlignment="1">
      <alignment wrapText="1"/>
    </xf>
    <xf numFmtId="0" fontId="2" fillId="5" borderId="0" xfId="0" applyFont="1" applyFill="1" applyAlignment="1">
      <alignment wrapText="1"/>
    </xf>
    <xf numFmtId="164" fontId="2" fillId="5" borderId="0" xfId="0" applyNumberFormat="1" applyFont="1" applyFill="1"/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2" fontId="2" fillId="2" borderId="7" xfId="0" applyNumberFormat="1" applyFont="1" applyFill="1" applyBorder="1"/>
    <xf numFmtId="164" fontId="2" fillId="2" borderId="8" xfId="0" applyNumberFormat="1" applyFont="1" applyFill="1" applyBorder="1"/>
    <xf numFmtId="164" fontId="5" fillId="3" borderId="5" xfId="0" applyNumberFormat="1" applyFont="1" applyFill="1" applyBorder="1"/>
    <xf numFmtId="0" fontId="21" fillId="0" borderId="0" xfId="0" applyFont="1" applyAlignment="1">
      <alignment wrapText="1"/>
    </xf>
    <xf numFmtId="0" fontId="24" fillId="0" borderId="0" xfId="0" applyFont="1"/>
    <xf numFmtId="0" fontId="11" fillId="5" borderId="0" xfId="0" applyFont="1" applyFill="1"/>
    <xf numFmtId="164" fontId="23" fillId="5" borderId="0" xfId="0" applyNumberFormat="1" applyFont="1" applyFill="1"/>
    <xf numFmtId="164" fontId="11" fillId="5" borderId="0" xfId="0" applyNumberFormat="1" applyFont="1" applyFill="1"/>
    <xf numFmtId="2" fontId="11" fillId="0" borderId="0" xfId="0" applyNumberFormat="1" applyFont="1"/>
    <xf numFmtId="0" fontId="11" fillId="5" borderId="1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164" fontId="27" fillId="2" borderId="5" xfId="0" applyNumberFormat="1" applyFont="1" applyFill="1" applyBorder="1"/>
    <xf numFmtId="0" fontId="11" fillId="5" borderId="4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49" fontId="21" fillId="0" borderId="0" xfId="0" applyNumberFormat="1" applyFont="1"/>
    <xf numFmtId="2" fontId="16" fillId="0" borderId="0" xfId="0" applyNumberFormat="1" applyFont="1"/>
    <xf numFmtId="0" fontId="5" fillId="3" borderId="0" xfId="0" applyFont="1" applyFill="1"/>
    <xf numFmtId="0" fontId="5" fillId="3" borderId="0" xfId="0" applyFont="1" applyFill="1" applyAlignment="1">
      <alignment horizontal="center"/>
    </xf>
    <xf numFmtId="164" fontId="5" fillId="3" borderId="0" xfId="0" applyNumberFormat="1" applyFont="1" applyFill="1"/>
    <xf numFmtId="164" fontId="2" fillId="0" borderId="0" xfId="0" applyNumberFormat="1" applyFont="1" applyAlignment="1">
      <alignment horizontal="right"/>
    </xf>
    <xf numFmtId="0" fontId="4" fillId="0" borderId="0" xfId="0" applyFont="1" applyAlignment="1">
      <alignment wrapText="1"/>
    </xf>
    <xf numFmtId="0" fontId="5" fillId="3" borderId="0" xfId="0" applyFont="1" applyFill="1" applyAlignment="1">
      <alignment wrapText="1"/>
    </xf>
    <xf numFmtId="164" fontId="4" fillId="3" borderId="0" xfId="0" applyNumberFormat="1" applyFont="1" applyFill="1"/>
    <xf numFmtId="0" fontId="32" fillId="0" borderId="0" xfId="0" applyFont="1"/>
    <xf numFmtId="0" fontId="2" fillId="3" borderId="4" xfId="0" applyFont="1" applyFill="1" applyBorder="1"/>
    <xf numFmtId="0" fontId="2" fillId="3" borderId="0" xfId="0" applyFont="1" applyFill="1"/>
    <xf numFmtId="0" fontId="4" fillId="3" borderId="4" xfId="0" applyFont="1" applyFill="1" applyBorder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64" fontId="2" fillId="3" borderId="0" xfId="0" applyNumberFormat="1" applyFont="1" applyFill="1"/>
    <xf numFmtId="164" fontId="2" fillId="3" borderId="5" xfId="0" applyNumberFormat="1" applyFont="1" applyFill="1" applyBorder="1"/>
    <xf numFmtId="0" fontId="1" fillId="3" borderId="4" xfId="0" applyFont="1" applyFill="1" applyBorder="1"/>
    <xf numFmtId="0" fontId="4" fillId="3" borderId="0" xfId="0" applyFont="1" applyFill="1"/>
    <xf numFmtId="164" fontId="8" fillId="5" borderId="0" xfId="0" applyNumberFormat="1" applyFont="1" applyFill="1"/>
    <xf numFmtId="164" fontId="34" fillId="0" borderId="0" xfId="0" applyNumberFormat="1" applyFont="1" applyAlignment="1">
      <alignment horizontal="center"/>
    </xf>
    <xf numFmtId="164" fontId="35" fillId="0" borderId="0" xfId="0" applyNumberFormat="1" applyFont="1"/>
    <xf numFmtId="164" fontId="2" fillId="0" borderId="0" xfId="1" applyNumberFormat="1" applyFont="1" applyBorder="1"/>
    <xf numFmtId="2" fontId="2" fillId="0" borderId="0" xfId="0" applyNumberFormat="1" applyFont="1"/>
    <xf numFmtId="164" fontId="27" fillId="0" borderId="5" xfId="0" applyNumberFormat="1" applyFont="1" applyBorder="1"/>
    <xf numFmtId="164" fontId="27" fillId="5" borderId="5" xfId="0" applyNumberFormat="1" applyFont="1" applyFill="1" applyBorder="1"/>
    <xf numFmtId="164" fontId="27" fillId="5" borderId="8" xfId="0" applyNumberFormat="1" applyFont="1" applyFill="1" applyBorder="1"/>
    <xf numFmtId="164" fontId="23" fillId="0" borderId="0" xfId="0" applyNumberFormat="1" applyFont="1"/>
    <xf numFmtId="164" fontId="29" fillId="3" borderId="0" xfId="0" applyNumberFormat="1" applyFont="1" applyFill="1"/>
    <xf numFmtId="0" fontId="2" fillId="9" borderId="0" xfId="0" applyFont="1" applyFill="1" applyAlignment="1">
      <alignment horizontal="center"/>
    </xf>
    <xf numFmtId="0" fontId="2" fillId="9" borderId="0" xfId="0" applyFont="1" applyFill="1" applyAlignment="1">
      <alignment wrapText="1"/>
    </xf>
    <xf numFmtId="17" fontId="5" fillId="0" borderId="0" xfId="0" applyNumberFormat="1" applyFont="1"/>
    <xf numFmtId="0" fontId="2" fillId="0" borderId="12" xfId="0" applyFont="1" applyBorder="1"/>
    <xf numFmtId="0" fontId="2" fillId="0" borderId="13" xfId="0" applyFont="1" applyBorder="1" applyAlignment="1">
      <alignment horizontal="center"/>
    </xf>
    <xf numFmtId="0" fontId="2" fillId="0" borderId="13" xfId="0" applyFont="1" applyBorder="1"/>
    <xf numFmtId="0" fontId="2" fillId="0" borderId="13" xfId="0" applyFont="1" applyBorder="1" applyAlignment="1">
      <alignment wrapText="1"/>
    </xf>
    <xf numFmtId="164" fontId="2" fillId="0" borderId="13" xfId="0" applyNumberFormat="1" applyFont="1" applyBorder="1"/>
    <xf numFmtId="164" fontId="2" fillId="0" borderId="14" xfId="0" applyNumberFormat="1" applyFont="1" applyBorder="1"/>
    <xf numFmtId="0" fontId="2" fillId="10" borderId="0" xfId="0" applyFont="1" applyFill="1" applyAlignment="1">
      <alignment vertical="center" wrapText="1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5" fillId="0" borderId="0" xfId="0" applyFont="1" applyAlignment="1">
      <alignment horizontal="right"/>
    </xf>
    <xf numFmtId="0" fontId="5" fillId="3" borderId="0" xfId="0" applyFont="1" applyFill="1" applyAlignment="1">
      <alignment horizontal="right"/>
    </xf>
    <xf numFmtId="164" fontId="7" fillId="7" borderId="0" xfId="0" applyNumberFormat="1" applyFont="1" applyFill="1" applyAlignment="1">
      <alignment horizontal="right"/>
    </xf>
    <xf numFmtId="164" fontId="7" fillId="7" borderId="5" xfId="0" applyNumberFormat="1" applyFont="1" applyFill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right"/>
    </xf>
    <xf numFmtId="164" fontId="7" fillId="0" borderId="5" xfId="0" applyNumberFormat="1" applyFont="1" applyBorder="1" applyAlignment="1">
      <alignment horizontal="right"/>
    </xf>
    <xf numFmtId="164" fontId="7" fillId="8" borderId="0" xfId="0" applyNumberFormat="1" applyFont="1" applyFill="1" applyAlignment="1">
      <alignment horizontal="right"/>
    </xf>
    <xf numFmtId="164" fontId="7" fillId="8" borderId="5" xfId="0" applyNumberFormat="1" applyFont="1" applyFill="1" applyBorder="1" applyAlignment="1">
      <alignment horizontal="right"/>
    </xf>
    <xf numFmtId="164" fontId="7" fillId="9" borderId="0" xfId="0" applyNumberFormat="1" applyFont="1" applyFill="1" applyAlignment="1">
      <alignment horizontal="right"/>
    </xf>
    <xf numFmtId="164" fontId="7" fillId="9" borderId="5" xfId="0" applyNumberFormat="1" applyFont="1" applyFill="1" applyBorder="1" applyAlignment="1">
      <alignment horizontal="right"/>
    </xf>
    <xf numFmtId="164" fontId="1" fillId="0" borderId="0" xfId="0" applyNumberFormat="1" applyFont="1" applyAlignment="1">
      <alignment horizontal="right"/>
    </xf>
    <xf numFmtId="164" fontId="2" fillId="10" borderId="0" xfId="0" applyNumberFormat="1" applyFont="1" applyFill="1" applyAlignment="1">
      <alignment horizontal="right"/>
    </xf>
    <xf numFmtId="164" fontId="2" fillId="10" borderId="5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right"/>
    </xf>
    <xf numFmtId="164" fontId="5" fillId="0" borderId="5" xfId="0" applyNumberFormat="1" applyFont="1" applyBorder="1" applyAlignment="1">
      <alignment horizontal="right"/>
    </xf>
    <xf numFmtId="164" fontId="1" fillId="0" borderId="5" xfId="0" applyNumberFormat="1" applyFont="1" applyBorder="1" applyAlignment="1">
      <alignment horizontal="right"/>
    </xf>
    <xf numFmtId="164" fontId="5" fillId="3" borderId="0" xfId="0" applyNumberFormat="1" applyFont="1" applyFill="1" applyAlignment="1">
      <alignment horizontal="right"/>
    </xf>
    <xf numFmtId="164" fontId="2" fillId="0" borderId="0" xfId="1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164" fontId="2" fillId="0" borderId="13" xfId="1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164" fontId="2" fillId="0" borderId="13" xfId="0" applyNumberFormat="1" applyFont="1" applyBorder="1" applyAlignment="1">
      <alignment horizontal="right"/>
    </xf>
    <xf numFmtId="164" fontId="1" fillId="0" borderId="13" xfId="0" applyNumberFormat="1" applyFont="1" applyBorder="1" applyAlignment="1">
      <alignment horizontal="right"/>
    </xf>
    <xf numFmtId="164" fontId="1" fillId="0" borderId="14" xfId="0" applyNumberFormat="1" applyFont="1" applyBorder="1" applyAlignment="1">
      <alignment horizontal="right"/>
    </xf>
    <xf numFmtId="0" fontId="1" fillId="0" borderId="0" xfId="0" applyFont="1" applyAlignment="1">
      <alignment horizontal="right"/>
    </xf>
    <xf numFmtId="164" fontId="1" fillId="10" borderId="0" xfId="0" applyNumberFormat="1" applyFont="1" applyFill="1" applyAlignment="1">
      <alignment horizontal="right"/>
    </xf>
    <xf numFmtId="164" fontId="1" fillId="10" borderId="5" xfId="0" applyNumberFormat="1" applyFont="1" applyFill="1" applyBorder="1" applyAlignment="1">
      <alignment horizontal="right"/>
    </xf>
    <xf numFmtId="164" fontId="5" fillId="3" borderId="5" xfId="0" applyNumberFormat="1" applyFont="1" applyFill="1" applyBorder="1" applyAlignment="1">
      <alignment horizontal="right"/>
    </xf>
    <xf numFmtId="0" fontId="2" fillId="10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1" fillId="3" borderId="0" xfId="0" applyFont="1" applyFill="1" applyAlignment="1">
      <alignment horizontal="right"/>
    </xf>
    <xf numFmtId="0" fontId="28" fillId="0" borderId="0" xfId="0" applyFont="1"/>
    <xf numFmtId="0" fontId="7" fillId="5" borderId="15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 wrapText="1"/>
    </xf>
    <xf numFmtId="0" fontId="8" fillId="5" borderId="16" xfId="0" applyFont="1" applyFill="1" applyBorder="1" applyAlignment="1">
      <alignment horizontal="center" vertical="center" wrapText="1"/>
    </xf>
    <xf numFmtId="0" fontId="8" fillId="5" borderId="17" xfId="0" applyFont="1" applyFill="1" applyBorder="1" applyAlignment="1">
      <alignment horizontal="center" vertical="center" wrapText="1"/>
    </xf>
    <xf numFmtId="164" fontId="7" fillId="7" borderId="19" xfId="0" applyNumberFormat="1" applyFont="1" applyFill="1" applyBorder="1"/>
    <xf numFmtId="0" fontId="10" fillId="0" borderId="18" xfId="0" applyFont="1" applyBorder="1"/>
    <xf numFmtId="164" fontId="7" fillId="0" borderId="19" xfId="0" applyNumberFormat="1" applyFont="1" applyBorder="1"/>
    <xf numFmtId="164" fontId="7" fillId="8" borderId="19" xfId="0" applyNumberFormat="1" applyFont="1" applyFill="1" applyBorder="1"/>
    <xf numFmtId="0" fontId="7" fillId="9" borderId="18" xfId="0" applyFont="1" applyFill="1" applyBorder="1"/>
    <xf numFmtId="164" fontId="7" fillId="9" borderId="19" xfId="0" applyNumberFormat="1" applyFont="1" applyFill="1" applyBorder="1"/>
    <xf numFmtId="0" fontId="1" fillId="0" borderId="18" xfId="0" applyFont="1" applyBorder="1"/>
    <xf numFmtId="164" fontId="1" fillId="0" borderId="19" xfId="0" applyNumberFormat="1" applyFont="1" applyBorder="1"/>
    <xf numFmtId="0" fontId="2" fillId="10" borderId="18" xfId="0" applyFont="1" applyFill="1" applyBorder="1"/>
    <xf numFmtId="164" fontId="2" fillId="10" borderId="19" xfId="0" applyNumberFormat="1" applyFont="1" applyFill="1" applyBorder="1"/>
    <xf numFmtId="0" fontId="5" fillId="0" borderId="18" xfId="0" applyFont="1" applyBorder="1"/>
    <xf numFmtId="164" fontId="5" fillId="0" borderId="19" xfId="0" applyNumberFormat="1" applyFont="1" applyBorder="1"/>
    <xf numFmtId="0" fontId="2" fillId="0" borderId="18" xfId="0" applyFont="1" applyBorder="1"/>
    <xf numFmtId="164" fontId="2" fillId="0" borderId="19" xfId="0" applyNumberFormat="1" applyFont="1" applyBorder="1"/>
    <xf numFmtId="0" fontId="4" fillId="0" borderId="18" xfId="0" applyFont="1" applyBorder="1"/>
    <xf numFmtId="164" fontId="4" fillId="0" borderId="19" xfId="0" applyNumberFormat="1" applyFont="1" applyBorder="1"/>
    <xf numFmtId="0" fontId="35" fillId="10" borderId="0" xfId="0" applyFont="1" applyFill="1" applyAlignment="1">
      <alignment wrapText="1"/>
    </xf>
    <xf numFmtId="0" fontId="35" fillId="3" borderId="18" xfId="0" applyFont="1" applyFill="1" applyBorder="1"/>
    <xf numFmtId="0" fontId="35" fillId="3" borderId="0" xfId="0" applyFont="1" applyFill="1"/>
    <xf numFmtId="0" fontId="35" fillId="3" borderId="0" xfId="0" applyFont="1" applyFill="1" applyAlignment="1">
      <alignment horizontal="center"/>
    </xf>
    <xf numFmtId="164" fontId="35" fillId="3" borderId="0" xfId="0" applyNumberFormat="1" applyFont="1" applyFill="1"/>
    <xf numFmtId="164" fontId="35" fillId="3" borderId="19" xfId="0" applyNumberFormat="1" applyFont="1" applyFill="1" applyBorder="1"/>
    <xf numFmtId="0" fontId="35" fillId="10" borderId="18" xfId="0" applyFont="1" applyFill="1" applyBorder="1"/>
    <xf numFmtId="0" fontId="35" fillId="10" borderId="0" xfId="0" applyFont="1" applyFill="1"/>
    <xf numFmtId="164" fontId="35" fillId="10" borderId="0" xfId="0" applyNumberFormat="1" applyFont="1" applyFill="1"/>
    <xf numFmtId="164" fontId="35" fillId="10" borderId="19" xfId="0" applyNumberFormat="1" applyFont="1" applyFill="1" applyBorder="1"/>
    <xf numFmtId="0" fontId="36" fillId="3" borderId="18" xfId="0" applyFont="1" applyFill="1" applyBorder="1"/>
    <xf numFmtId="0" fontId="36" fillId="3" borderId="0" xfId="0" applyFont="1" applyFill="1"/>
    <xf numFmtId="164" fontId="36" fillId="3" borderId="0" xfId="0" applyNumberFormat="1" applyFont="1" applyFill="1"/>
    <xf numFmtId="164" fontId="37" fillId="3" borderId="0" xfId="0" applyNumberFormat="1" applyFont="1" applyFill="1"/>
    <xf numFmtId="164" fontId="37" fillId="3" borderId="19" xfId="0" applyNumberFormat="1" applyFont="1" applyFill="1" applyBorder="1"/>
    <xf numFmtId="164" fontId="36" fillId="3" borderId="19" xfId="0" applyNumberFormat="1" applyFont="1" applyFill="1" applyBorder="1"/>
    <xf numFmtId="0" fontId="37" fillId="3" borderId="18" xfId="0" applyFont="1" applyFill="1" applyBorder="1"/>
    <xf numFmtId="0" fontId="37" fillId="3" borderId="0" xfId="0" applyFont="1" applyFill="1" applyAlignment="1">
      <alignment horizontal="center"/>
    </xf>
    <xf numFmtId="0" fontId="37" fillId="3" borderId="0" xfId="0" applyFont="1" applyFill="1"/>
    <xf numFmtId="0" fontId="5" fillId="3" borderId="18" xfId="0" applyFont="1" applyFill="1" applyBorder="1"/>
    <xf numFmtId="164" fontId="5" fillId="3" borderId="19" xfId="0" applyNumberFormat="1" applyFont="1" applyFill="1" applyBorder="1"/>
    <xf numFmtId="0" fontId="31" fillId="3" borderId="0" xfId="0" applyFont="1" applyFill="1"/>
    <xf numFmtId="164" fontId="2" fillId="3" borderId="19" xfId="0" applyNumberFormat="1" applyFont="1" applyFill="1" applyBorder="1"/>
    <xf numFmtId="0" fontId="30" fillId="3" borderId="0" xfId="0" applyFont="1" applyFill="1"/>
    <xf numFmtId="0" fontId="2" fillId="3" borderId="0" xfId="0" applyFont="1" applyFill="1" applyAlignment="1">
      <alignment wrapText="1"/>
    </xf>
    <xf numFmtId="0" fontId="2" fillId="9" borderId="18" xfId="0" applyFont="1" applyFill="1" applyBorder="1"/>
    <xf numFmtId="164" fontId="2" fillId="9" borderId="19" xfId="0" applyNumberFormat="1" applyFont="1" applyFill="1" applyBorder="1"/>
    <xf numFmtId="164" fontId="2" fillId="8" borderId="0" xfId="0" applyNumberFormat="1" applyFont="1" applyFill="1"/>
    <xf numFmtId="164" fontId="2" fillId="8" borderId="19" xfId="0" applyNumberFormat="1" applyFont="1" applyFill="1" applyBorder="1"/>
    <xf numFmtId="0" fontId="2" fillId="0" borderId="18" xfId="0" applyFont="1" applyBorder="1" applyAlignment="1">
      <alignment horizontal="center"/>
    </xf>
    <xf numFmtId="0" fontId="2" fillId="0" borderId="0" xfId="0" applyFont="1" applyAlignment="1">
      <alignment horizontal="left"/>
    </xf>
    <xf numFmtId="164" fontId="2" fillId="0" borderId="19" xfId="0" applyNumberFormat="1" applyFont="1" applyBorder="1" applyAlignment="1">
      <alignment horizontal="right"/>
    </xf>
    <xf numFmtId="164" fontId="4" fillId="3" borderId="19" xfId="0" applyNumberFormat="1" applyFont="1" applyFill="1" applyBorder="1"/>
    <xf numFmtId="0" fontId="1" fillId="3" borderId="18" xfId="0" applyFont="1" applyFill="1" applyBorder="1"/>
    <xf numFmtId="0" fontId="4" fillId="3" borderId="18" xfId="0" applyFont="1" applyFill="1" applyBorder="1"/>
    <xf numFmtId="0" fontId="2" fillId="3" borderId="18" xfId="0" applyFont="1" applyFill="1" applyBorder="1"/>
    <xf numFmtId="0" fontId="36" fillId="0" borderId="0" xfId="0" applyFont="1" applyAlignment="1">
      <alignment wrapText="1"/>
    </xf>
    <xf numFmtId="0" fontId="1" fillId="0" borderId="0" xfId="0" applyFont="1" applyAlignment="1">
      <alignment wrapText="1"/>
    </xf>
    <xf numFmtId="164" fontId="38" fillId="0" borderId="0" xfId="0" applyNumberFormat="1" applyFont="1" applyAlignment="1">
      <alignment horizontal="center"/>
    </xf>
    <xf numFmtId="164" fontId="38" fillId="0" borderId="0" xfId="0" quotePrefix="1" applyNumberFormat="1" applyFont="1" applyAlignment="1">
      <alignment horizontal="center"/>
    </xf>
    <xf numFmtId="0" fontId="35" fillId="10" borderId="0" xfId="0" applyFont="1" applyFill="1" applyAlignment="1">
      <alignment horizontal="center"/>
    </xf>
    <xf numFmtId="0" fontId="36" fillId="0" borderId="18" xfId="0" applyFont="1" applyBorder="1"/>
    <xf numFmtId="0" fontId="36" fillId="0" borderId="0" xfId="0" applyFont="1" applyAlignment="1">
      <alignment horizontal="right"/>
    </xf>
    <xf numFmtId="0" fontId="36" fillId="0" borderId="0" xfId="0" applyFont="1"/>
    <xf numFmtId="164" fontId="36" fillId="0" borderId="0" xfId="0" applyNumberFormat="1" applyFont="1"/>
    <xf numFmtId="164" fontId="37" fillId="0" borderId="0" xfId="0" applyNumberFormat="1" applyFont="1"/>
    <xf numFmtId="164" fontId="37" fillId="0" borderId="19" xfId="0" applyNumberFormat="1" applyFont="1" applyBorder="1"/>
    <xf numFmtId="164" fontId="36" fillId="0" borderId="19" xfId="0" applyNumberFormat="1" applyFont="1" applyBorder="1"/>
    <xf numFmtId="0" fontId="35" fillId="0" borderId="18" xfId="0" applyFont="1" applyBorder="1"/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Alignment="1">
      <alignment wrapText="1"/>
    </xf>
    <xf numFmtId="164" fontId="35" fillId="0" borderId="19" xfId="0" applyNumberFormat="1" applyFont="1" applyBorder="1"/>
    <xf numFmtId="0" fontId="37" fillId="0" borderId="0" xfId="0" applyFont="1" applyAlignment="1">
      <alignment horizontal="center"/>
    </xf>
    <xf numFmtId="0" fontId="37" fillId="0" borderId="0" xfId="0" applyFont="1"/>
    <xf numFmtId="0" fontId="37" fillId="0" borderId="0" xfId="0" applyFont="1" applyAlignment="1">
      <alignment wrapText="1"/>
    </xf>
    <xf numFmtId="0" fontId="37" fillId="0" borderId="18" xfId="0" applyFont="1" applyBorder="1"/>
    <xf numFmtId="0" fontId="0" fillId="0" borderId="19" xfId="0" applyBorder="1"/>
    <xf numFmtId="0" fontId="4" fillId="10" borderId="18" xfId="0" applyFont="1" applyFill="1" applyBorder="1"/>
    <xf numFmtId="0" fontId="37" fillId="10" borderId="0" xfId="0" applyFont="1" applyFill="1" applyAlignment="1">
      <alignment horizontal="center"/>
    </xf>
    <xf numFmtId="0" fontId="37" fillId="10" borderId="0" xfId="0" applyFont="1" applyFill="1"/>
    <xf numFmtId="0" fontId="39" fillId="0" borderId="0" xfId="0" applyFont="1"/>
    <xf numFmtId="0" fontId="2" fillId="0" borderId="20" xfId="0" applyFont="1" applyBorder="1"/>
    <xf numFmtId="0" fontId="35" fillId="0" borderId="13" xfId="0" applyFont="1" applyBorder="1" applyAlignment="1">
      <alignment horizontal="center"/>
    </xf>
    <xf numFmtId="0" fontId="35" fillId="0" borderId="13" xfId="0" applyFont="1" applyBorder="1"/>
    <xf numFmtId="0" fontId="39" fillId="0" borderId="13" xfId="0" applyFont="1" applyBorder="1"/>
    <xf numFmtId="164" fontId="2" fillId="0" borderId="21" xfId="0" applyNumberFormat="1" applyFont="1" applyBorder="1"/>
    <xf numFmtId="0" fontId="7" fillId="2" borderId="4" xfId="0" applyFont="1" applyFill="1" applyBorder="1" applyAlignment="1">
      <alignment horizontal="center"/>
    </xf>
    <xf numFmtId="0" fontId="7" fillId="2" borderId="0" xfId="0" applyFont="1" applyFill="1" applyAlignment="1">
      <alignment wrapText="1"/>
    </xf>
    <xf numFmtId="164" fontId="7" fillId="2" borderId="0" xfId="0" applyNumberFormat="1" applyFont="1" applyFill="1"/>
    <xf numFmtId="164" fontId="7" fillId="2" borderId="5" xfId="0" applyNumberFormat="1" applyFont="1" applyFill="1" applyBorder="1"/>
    <xf numFmtId="0" fontId="7" fillId="2" borderId="0" xfId="0" applyFont="1" applyFill="1"/>
    <xf numFmtId="0" fontId="7" fillId="3" borderId="4" xfId="0" applyFont="1" applyFill="1" applyBorder="1" applyAlignment="1">
      <alignment horizontal="center"/>
    </xf>
    <xf numFmtId="0" fontId="7" fillId="3" borderId="0" xfId="0" applyFont="1" applyFill="1"/>
    <xf numFmtId="164" fontId="7" fillId="3" borderId="0" xfId="0" applyNumberFormat="1" applyFont="1" applyFill="1"/>
    <xf numFmtId="164" fontId="7" fillId="3" borderId="5" xfId="0" applyNumberFormat="1" applyFont="1" applyFill="1" applyBorder="1"/>
    <xf numFmtId="0" fontId="10" fillId="3" borderId="0" xfId="0" applyFont="1" applyFill="1"/>
    <xf numFmtId="164" fontId="10" fillId="3" borderId="0" xfId="0" applyNumberFormat="1" applyFont="1" applyFill="1"/>
    <xf numFmtId="164" fontId="10" fillId="3" borderId="5" xfId="0" applyNumberFormat="1" applyFont="1" applyFill="1" applyBorder="1"/>
    <xf numFmtId="0" fontId="7" fillId="2" borderId="6" xfId="0" applyFont="1" applyFill="1" applyBorder="1" applyAlignment="1">
      <alignment horizontal="center"/>
    </xf>
    <xf numFmtId="0" fontId="7" fillId="2" borderId="7" xfId="0" applyFont="1" applyFill="1" applyBorder="1" applyAlignment="1">
      <alignment wrapText="1"/>
    </xf>
    <xf numFmtId="164" fontId="7" fillId="2" borderId="7" xfId="0" applyNumberFormat="1" applyFont="1" applyFill="1" applyBorder="1"/>
    <xf numFmtId="164" fontId="7" fillId="2" borderId="8" xfId="0" applyNumberFormat="1" applyFont="1" applyFill="1" applyBorder="1"/>
    <xf numFmtId="0" fontId="40" fillId="3" borderId="4" xfId="0" applyFont="1" applyFill="1" applyBorder="1" applyAlignment="1">
      <alignment horizontal="center"/>
    </xf>
    <xf numFmtId="0" fontId="40" fillId="3" borderId="0" xfId="0" applyFont="1" applyFill="1" applyAlignment="1">
      <alignment wrapText="1"/>
    </xf>
    <xf numFmtId="164" fontId="40" fillId="3" borderId="0" xfId="0" applyNumberFormat="1" applyFont="1" applyFill="1"/>
    <xf numFmtId="164" fontId="40" fillId="3" borderId="5" xfId="0" applyNumberFormat="1" applyFont="1" applyFill="1" applyBorder="1"/>
    <xf numFmtId="0" fontId="40" fillId="0" borderId="6" xfId="0" applyFont="1" applyBorder="1"/>
    <xf numFmtId="0" fontId="40" fillId="0" borderId="7" xfId="0" applyFont="1" applyBorder="1"/>
    <xf numFmtId="164" fontId="40" fillId="0" borderId="7" xfId="0" applyNumberFormat="1" applyFont="1" applyBorder="1"/>
    <xf numFmtId="164" fontId="40" fillId="0" borderId="8" xfId="0" applyNumberFormat="1" applyFont="1" applyBorder="1"/>
    <xf numFmtId="164" fontId="15" fillId="0" borderId="0" xfId="0" applyNumberFormat="1" applyFont="1"/>
    <xf numFmtId="0" fontId="7" fillId="5" borderId="4" xfId="0" applyFont="1" applyFill="1" applyBorder="1" applyAlignment="1">
      <alignment wrapText="1"/>
    </xf>
    <xf numFmtId="0" fontId="41" fillId="5" borderId="0" xfId="0" applyFont="1" applyFill="1"/>
    <xf numFmtId="0" fontId="21" fillId="5" borderId="9" xfId="0" applyFont="1" applyFill="1" applyBorder="1" applyAlignment="1">
      <alignment horizontal="center" wrapText="1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21" fillId="5" borderId="9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28" fillId="5" borderId="10" xfId="0" applyFont="1" applyFill="1" applyBorder="1" applyAlignment="1">
      <alignment horizontal="center"/>
    </xf>
    <xf numFmtId="0" fontId="28" fillId="5" borderId="11" xfId="0" applyFont="1" applyFill="1" applyBorder="1" applyAlignment="1">
      <alignment horizontal="center"/>
    </xf>
    <xf numFmtId="0" fontId="11" fillId="5" borderId="6" xfId="0" applyFont="1" applyFill="1" applyBorder="1"/>
    <xf numFmtId="0" fontId="0" fillId="0" borderId="7" xfId="0" applyBorder="1"/>
    <xf numFmtId="0" fontId="11" fillId="0" borderId="0" xfId="0" applyFont="1" applyAlignment="1">
      <alignment vertical="top" wrapText="1"/>
    </xf>
    <xf numFmtId="0" fontId="14" fillId="0" borderId="0" xfId="0" applyFont="1" applyAlignment="1">
      <alignment vertical="top"/>
    </xf>
    <xf numFmtId="0" fontId="21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1" fillId="2" borderId="1" xfId="0" applyFont="1" applyFill="1" applyBorder="1" applyAlignment="1">
      <alignment wrapText="1"/>
    </xf>
    <xf numFmtId="0" fontId="11" fillId="2" borderId="2" xfId="0" applyFont="1" applyFill="1" applyBorder="1" applyAlignment="1">
      <alignment wrapText="1"/>
    </xf>
    <xf numFmtId="0" fontId="11" fillId="3" borderId="4" xfId="0" applyFont="1" applyFill="1" applyBorder="1" applyAlignment="1">
      <alignment wrapText="1"/>
    </xf>
    <xf numFmtId="0" fontId="11" fillId="3" borderId="0" xfId="0" applyFont="1" applyFill="1" applyAlignment="1">
      <alignment wrapText="1"/>
    </xf>
    <xf numFmtId="0" fontId="11" fillId="2" borderId="4" xfId="0" applyFont="1" applyFill="1" applyBorder="1" applyAlignment="1">
      <alignment wrapText="1"/>
    </xf>
    <xf numFmtId="0" fontId="11" fillId="2" borderId="0" xfId="0" applyFont="1" applyFill="1" applyAlignment="1">
      <alignment wrapText="1"/>
    </xf>
    <xf numFmtId="0" fontId="11" fillId="3" borderId="6" xfId="0" applyFont="1" applyFill="1" applyBorder="1" applyAlignment="1">
      <alignment wrapText="1"/>
    </xf>
    <xf numFmtId="0" fontId="11" fillId="3" borderId="7" xfId="0" applyFont="1" applyFill="1" applyBorder="1" applyAlignment="1">
      <alignment wrapText="1"/>
    </xf>
    <xf numFmtId="0" fontId="11" fillId="0" borderId="0" xfId="0" applyFont="1" applyAlignment="1">
      <alignment wrapText="1"/>
    </xf>
    <xf numFmtId="0" fontId="11" fillId="5" borderId="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1" fillId="0" borderId="0" xfId="0" applyFont="1" applyAlignment="1">
      <alignment wrapText="1"/>
    </xf>
    <xf numFmtId="0" fontId="24" fillId="0" borderId="0" xfId="0" applyFont="1"/>
    <xf numFmtId="164" fontId="11" fillId="5" borderId="9" xfId="0" applyNumberFormat="1" applyFont="1" applyFill="1" applyBorder="1" applyAlignment="1">
      <alignment horizontal="center"/>
    </xf>
    <xf numFmtId="0" fontId="11" fillId="5" borderId="10" xfId="0" applyFont="1" applyFill="1" applyBorder="1" applyAlignment="1">
      <alignment horizontal="center"/>
    </xf>
    <xf numFmtId="0" fontId="11" fillId="5" borderId="11" xfId="0" applyFont="1" applyFill="1" applyBorder="1" applyAlignment="1">
      <alignment horizontal="center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164" fontId="7" fillId="5" borderId="0" xfId="0" applyNumberFormat="1" applyFont="1" applyFill="1"/>
    <xf numFmtId="164" fontId="9" fillId="5" borderId="0" xfId="0" applyNumberFormat="1" applyFont="1" applyFill="1"/>
    <xf numFmtId="164" fontId="7" fillId="5" borderId="5" xfId="0" applyNumberFormat="1" applyFont="1" applyFill="1" applyBorder="1"/>
    <xf numFmtId="164" fontId="9" fillId="5" borderId="5" xfId="0" applyNumberFormat="1" applyFont="1" applyFill="1" applyBorder="1"/>
    <xf numFmtId="0" fontId="11" fillId="5" borderId="9" xfId="0" applyFont="1" applyFill="1" applyBorder="1" applyAlignment="1">
      <alignment horizontal="center"/>
    </xf>
    <xf numFmtId="0" fontId="7" fillId="5" borderId="0" xfId="0" applyFont="1" applyFill="1" applyAlignment="1">
      <alignment wrapText="1"/>
    </xf>
    <xf numFmtId="0" fontId="8" fillId="5" borderId="0" xfId="0" applyFont="1" applyFill="1"/>
    <xf numFmtId="0" fontId="7" fillId="5" borderId="4" xfId="0" applyFont="1" applyFill="1" applyBorder="1"/>
    <xf numFmtId="0" fontId="8" fillId="5" borderId="4" xfId="0" applyFont="1" applyFill="1" applyBorder="1"/>
    <xf numFmtId="164" fontId="8" fillId="5" borderId="0" xfId="0" applyNumberFormat="1" applyFont="1" applyFill="1"/>
    <xf numFmtId="164" fontId="8" fillId="5" borderId="5" xfId="0" applyNumberFormat="1" applyFont="1" applyFill="1" applyBorder="1"/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11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right"/>
    </xf>
    <xf numFmtId="0" fontId="9" fillId="0" borderId="0" xfId="0" applyFont="1" applyAlignment="1">
      <alignment horizontal="right"/>
    </xf>
    <xf numFmtId="0" fontId="7" fillId="2" borderId="4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7" fillId="2" borderId="0" xfId="0" applyFont="1" applyFill="1" applyAlignment="1">
      <alignment wrapText="1"/>
    </xf>
    <xf numFmtId="0" fontId="9" fillId="0" borderId="0" xfId="0" applyFont="1"/>
    <xf numFmtId="164" fontId="7" fillId="2" borderId="0" xfId="0" applyNumberFormat="1" applyFont="1" applyFill="1"/>
    <xf numFmtId="164" fontId="7" fillId="2" borderId="5" xfId="0" applyNumberFormat="1" applyFont="1" applyFill="1" applyBorder="1"/>
    <xf numFmtId="0" fontId="9" fillId="0" borderId="5" xfId="0" applyFont="1" applyBorder="1"/>
    <xf numFmtId="0" fontId="14" fillId="5" borderId="10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9" fillId="6" borderId="1" xfId="0" applyFont="1" applyFill="1" applyBorder="1" applyAlignment="1">
      <alignment horizontal="left"/>
    </xf>
    <xf numFmtId="0" fontId="20" fillId="6" borderId="2" xfId="0" applyFont="1" applyFill="1" applyBorder="1" applyAlignment="1">
      <alignment horizontal="left"/>
    </xf>
    <xf numFmtId="0" fontId="19" fillId="7" borderId="4" xfId="0" applyFont="1" applyFill="1" applyBorder="1" applyAlignment="1">
      <alignment horizontal="center"/>
    </xf>
    <xf numFmtId="0" fontId="20" fillId="7" borderId="0" xfId="0" applyFont="1" applyFill="1" applyAlignment="1">
      <alignment horizontal="center"/>
    </xf>
    <xf numFmtId="0" fontId="19" fillId="8" borderId="4" xfId="0" applyFont="1" applyFill="1" applyBorder="1" applyAlignment="1">
      <alignment horizontal="center"/>
    </xf>
    <xf numFmtId="0" fontId="20" fillId="8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7" fillId="7" borderId="18" xfId="0" applyFont="1" applyFill="1" applyBorder="1" applyAlignment="1">
      <alignment horizontal="center"/>
    </xf>
    <xf numFmtId="0" fontId="8" fillId="7" borderId="0" xfId="0" applyFont="1" applyFill="1" applyAlignment="1">
      <alignment horizontal="center"/>
    </xf>
    <xf numFmtId="0" fontId="7" fillId="8" borderId="18" xfId="0" applyFont="1" applyFill="1" applyBorder="1" applyAlignment="1">
      <alignment horizontal="center"/>
    </xf>
    <xf numFmtId="0" fontId="8" fillId="8" borderId="0" xfId="0" applyFont="1" applyFill="1" applyAlignment="1">
      <alignment horizontal="center"/>
    </xf>
    <xf numFmtId="0" fontId="2" fillId="8" borderId="18" xfId="0" applyFont="1" applyFill="1" applyBorder="1"/>
    <xf numFmtId="0" fontId="0" fillId="0" borderId="0" xfId="0"/>
    <xf numFmtId="0" fontId="7" fillId="7" borderId="4" xfId="0" applyFont="1" applyFill="1" applyBorder="1" applyAlignment="1">
      <alignment horizontal="center" wrapText="1"/>
    </xf>
    <xf numFmtId="0" fontId="7" fillId="8" borderId="4" xfId="0" applyFont="1" applyFill="1" applyBorder="1" applyAlignment="1">
      <alignment horizontal="center"/>
    </xf>
    <xf numFmtId="0" fontId="2" fillId="0" borderId="0" xfId="0" applyFont="1" applyAlignment="1">
      <alignment wrapText="1"/>
    </xf>
    <xf numFmtId="0" fontId="3" fillId="0" borderId="0" xfId="0" applyFont="1"/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center"/>
    </xf>
  </cellXfs>
  <cellStyles count="2">
    <cellStyle name="Normalno" xfId="0" builtinId="0"/>
    <cellStyle name="Postota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A9B60-EF63-4CA4-B7D7-ACBA76224327}">
  <sheetPr>
    <tabColor theme="5" tint="0.59999389629810485"/>
    <pageSetUpPr fitToPage="1"/>
  </sheetPr>
  <dimension ref="B1:U55"/>
  <sheetViews>
    <sheetView topLeftCell="A28" workbookViewId="0">
      <selection activeCell="K1" sqref="K1"/>
    </sheetView>
  </sheetViews>
  <sheetFormatPr defaultRowHeight="18" x14ac:dyDescent="0.35"/>
  <cols>
    <col min="2" max="2" width="10.5546875" bestFit="1" customWidth="1"/>
    <col min="4" max="4" width="8.5546875" style="1"/>
    <col min="5" max="5" width="21.5546875" style="63" customWidth="1"/>
    <col min="6" max="6" width="32.44140625" style="63" customWidth="1"/>
    <col min="7" max="7" width="24.5546875" style="63" customWidth="1"/>
    <col min="8" max="8" width="23.44140625" style="63" customWidth="1"/>
    <col min="9" max="9" width="26.109375" style="63" customWidth="1"/>
    <col min="10" max="10" width="24.44140625" style="63" customWidth="1"/>
    <col min="11" max="11" width="24.6640625" style="63" customWidth="1"/>
    <col min="12" max="12" width="8.5546875" style="1"/>
    <col min="13" max="13" width="14.5546875" style="1" bestFit="1" customWidth="1"/>
    <col min="14" max="14" width="9.109375" style="1" customWidth="1"/>
    <col min="15" max="21" width="8.5546875" style="1"/>
  </cols>
  <sheetData>
    <row r="1" spans="5:11" ht="18.600000000000001" x14ac:dyDescent="0.4">
      <c r="K1" s="248" t="s">
        <v>578</v>
      </c>
    </row>
    <row r="3" spans="5:11" ht="14.4" x14ac:dyDescent="0.3">
      <c r="E3" s="462" t="s">
        <v>502</v>
      </c>
      <c r="F3" s="453"/>
      <c r="G3" s="453"/>
      <c r="H3" s="453"/>
      <c r="I3" s="453"/>
      <c r="J3" s="453"/>
      <c r="K3" s="453"/>
    </row>
    <row r="4" spans="5:11" ht="48" customHeight="1" x14ac:dyDescent="0.3">
      <c r="E4" s="453"/>
      <c r="F4" s="453"/>
      <c r="G4" s="453"/>
      <c r="H4" s="453"/>
      <c r="I4" s="453"/>
      <c r="J4" s="453"/>
      <c r="K4" s="453"/>
    </row>
    <row r="5" spans="5:11" ht="12.9" customHeight="1" thickBot="1" x14ac:dyDescent="0.4"/>
    <row r="6" spans="5:11" ht="14.4" x14ac:dyDescent="0.3">
      <c r="E6" s="463" t="s">
        <v>504</v>
      </c>
      <c r="F6" s="464"/>
      <c r="G6" s="464"/>
      <c r="H6" s="464"/>
      <c r="I6" s="464"/>
      <c r="J6" s="464"/>
      <c r="K6" s="465"/>
    </row>
    <row r="7" spans="5:11" ht="15" thickBot="1" x14ac:dyDescent="0.35">
      <c r="E7" s="466"/>
      <c r="F7" s="467"/>
      <c r="G7" s="467"/>
      <c r="H7" s="467"/>
      <c r="I7" s="467"/>
      <c r="J7" s="467"/>
      <c r="K7" s="468"/>
    </row>
    <row r="8" spans="5:11" ht="15" customHeight="1" x14ac:dyDescent="0.35"/>
    <row r="9" spans="5:11" ht="18.600000000000001" x14ac:dyDescent="0.4">
      <c r="G9" s="469" t="s">
        <v>12</v>
      </c>
      <c r="H9" s="470"/>
    </row>
    <row r="10" spans="5:11" ht="15" customHeight="1" x14ac:dyDescent="0.4">
      <c r="G10" s="141"/>
      <c r="H10" s="142"/>
    </row>
    <row r="11" spans="5:11" ht="18.600000000000001" x14ac:dyDescent="0.4">
      <c r="G11" s="450" t="s">
        <v>13</v>
      </c>
      <c r="H11" s="471"/>
    </row>
    <row r="12" spans="5:11" ht="13.5" customHeight="1" x14ac:dyDescent="0.4">
      <c r="G12" s="141"/>
      <c r="H12" s="142"/>
    </row>
    <row r="13" spans="5:11" ht="38.25" customHeight="1" x14ac:dyDescent="0.4">
      <c r="E13" s="472" t="s">
        <v>503</v>
      </c>
      <c r="F13" s="473"/>
      <c r="G13" s="473"/>
      <c r="H13" s="473"/>
      <c r="I13" s="473"/>
      <c r="J13" s="473"/>
      <c r="K13" s="473"/>
    </row>
    <row r="14" spans="5:11" ht="18.600000000000001" customHeight="1" x14ac:dyDescent="0.4">
      <c r="E14" s="235"/>
      <c r="F14" s="236"/>
      <c r="G14" s="236"/>
      <c r="H14" s="236"/>
      <c r="I14" s="236"/>
      <c r="J14" s="236"/>
      <c r="K14" s="236"/>
    </row>
    <row r="15" spans="5:11" ht="18.600000000000001" customHeight="1" x14ac:dyDescent="0.4">
      <c r="E15" s="235"/>
      <c r="F15" s="236"/>
      <c r="G15" s="236"/>
      <c r="H15" s="236"/>
      <c r="I15" s="236"/>
      <c r="J15" s="236"/>
      <c r="K15" s="236"/>
    </row>
    <row r="16" spans="5:11" ht="16.5" customHeight="1" thickBot="1" x14ac:dyDescent="0.45">
      <c r="E16" s="235"/>
      <c r="F16" s="236"/>
      <c r="G16" s="236"/>
      <c r="H16" s="236"/>
      <c r="I16" s="236"/>
      <c r="J16" s="236"/>
      <c r="K16" s="236"/>
    </row>
    <row r="17" spans="5:15" ht="18" customHeight="1" thickBot="1" x14ac:dyDescent="0.45">
      <c r="E17" s="438" t="s">
        <v>492</v>
      </c>
      <c r="F17" s="439"/>
      <c r="G17" s="439"/>
      <c r="H17" s="439"/>
      <c r="I17" s="439"/>
      <c r="J17" s="439"/>
      <c r="K17" s="440"/>
    </row>
    <row r="18" spans="5:15" ht="13.5" customHeight="1" thickBot="1" x14ac:dyDescent="0.4"/>
    <row r="19" spans="5:15" ht="37.799999999999997" thickBot="1" x14ac:dyDescent="0.35">
      <c r="E19" s="143"/>
      <c r="F19" s="144" t="s">
        <v>491</v>
      </c>
      <c r="G19" s="144" t="s">
        <v>510</v>
      </c>
      <c r="H19" s="144" t="s">
        <v>0</v>
      </c>
      <c r="I19" s="144" t="s">
        <v>511</v>
      </c>
      <c r="J19" s="144" t="s">
        <v>528</v>
      </c>
      <c r="K19" s="145" t="s">
        <v>529</v>
      </c>
    </row>
    <row r="20" spans="5:15" ht="18.600000000000001" x14ac:dyDescent="0.4">
      <c r="E20" s="247">
        <v>6</v>
      </c>
      <c r="F20" s="159" t="s">
        <v>1</v>
      </c>
      <c r="G20" s="160">
        <v>15386313.34</v>
      </c>
      <c r="H20" s="160">
        <f>PRIHODI!D7</f>
        <v>19719000</v>
      </c>
      <c r="I20" s="160">
        <f>PRIHODI!E7</f>
        <v>25105000</v>
      </c>
      <c r="J20" s="160">
        <f>PRIHODI!F7</f>
        <v>24762000</v>
      </c>
      <c r="K20" s="161">
        <f>PRIHODI!G7</f>
        <v>21362000</v>
      </c>
      <c r="O20" s="4"/>
    </row>
    <row r="21" spans="5:15" ht="55.8" x14ac:dyDescent="0.4">
      <c r="E21" s="246">
        <v>7</v>
      </c>
      <c r="F21" s="158" t="s">
        <v>2</v>
      </c>
      <c r="G21" s="162">
        <f>PRIHODI!C21</f>
        <v>232004.62000000002</v>
      </c>
      <c r="H21" s="162">
        <f>PRIHODI!D21</f>
        <v>160000</v>
      </c>
      <c r="I21" s="162">
        <f>PRIHODI!E21</f>
        <v>160000</v>
      </c>
      <c r="J21" s="162">
        <f>PRIHODI!F21</f>
        <v>160000</v>
      </c>
      <c r="K21" s="163">
        <f>PRIHODI!G21</f>
        <v>115000</v>
      </c>
    </row>
    <row r="22" spans="5:15" ht="18.600000000000001" x14ac:dyDescent="0.4">
      <c r="E22" s="246"/>
      <c r="F22" s="148" t="s">
        <v>3</v>
      </c>
      <c r="G22" s="149">
        <f>G20+G21</f>
        <v>15618317.959999999</v>
      </c>
      <c r="H22" s="149">
        <f>H20+H21</f>
        <v>19879000</v>
      </c>
      <c r="I22" s="149">
        <f>I20+I21</f>
        <v>25265000</v>
      </c>
      <c r="J22" s="149">
        <f>J20+J21</f>
        <v>24922000</v>
      </c>
      <c r="K22" s="150">
        <f>K20+K21</f>
        <v>21477000</v>
      </c>
    </row>
    <row r="23" spans="5:15" ht="18.600000000000001" x14ac:dyDescent="0.4">
      <c r="E23" s="246">
        <v>3</v>
      </c>
      <c r="F23" s="164" t="s">
        <v>4</v>
      </c>
      <c r="G23" s="162">
        <v>16003502.529999999</v>
      </c>
      <c r="H23" s="162">
        <v>17485000</v>
      </c>
      <c r="I23" s="162">
        <v>19892000</v>
      </c>
      <c r="J23" s="162">
        <f>RASHODI!F8</f>
        <v>18257000</v>
      </c>
      <c r="K23" s="163">
        <f>RASHODI!G8</f>
        <v>17192000</v>
      </c>
    </row>
    <row r="24" spans="5:15" ht="55.8" x14ac:dyDescent="0.4">
      <c r="E24" s="246">
        <v>4</v>
      </c>
      <c r="F24" s="158" t="s">
        <v>5</v>
      </c>
      <c r="G24" s="162">
        <v>642301.74</v>
      </c>
      <c r="H24" s="162">
        <v>3059000</v>
      </c>
      <c r="I24" s="162">
        <v>5538000</v>
      </c>
      <c r="J24" s="162">
        <f>RASHODI!F24</f>
        <v>6665000</v>
      </c>
      <c r="K24" s="163">
        <v>4285000</v>
      </c>
    </row>
    <row r="25" spans="5:15" ht="18.600000000000001" x14ac:dyDescent="0.4">
      <c r="E25" s="146"/>
      <c r="F25" s="148" t="s">
        <v>6</v>
      </c>
      <c r="G25" s="149">
        <f>G23+G24</f>
        <v>16645804.27</v>
      </c>
      <c r="H25" s="149">
        <f>H23+H24</f>
        <v>20544000</v>
      </c>
      <c r="I25" s="149">
        <f>I23+I24</f>
        <v>25430000</v>
      </c>
      <c r="J25" s="149">
        <f>J23+J24</f>
        <v>24922000</v>
      </c>
      <c r="K25" s="150">
        <f>K23+K24</f>
        <v>21477000</v>
      </c>
    </row>
    <row r="26" spans="5:15" ht="19.2" thickBot="1" x14ac:dyDescent="0.45">
      <c r="E26" s="151"/>
      <c r="F26" s="152" t="s">
        <v>7</v>
      </c>
      <c r="G26" s="218">
        <f>G22-G25</f>
        <v>-1027486.3100000005</v>
      </c>
      <c r="H26" s="153">
        <f>H22-H25</f>
        <v>-665000</v>
      </c>
      <c r="I26" s="153">
        <f>I22-I25</f>
        <v>-165000</v>
      </c>
      <c r="J26" s="154">
        <f>J22-J25</f>
        <v>0</v>
      </c>
      <c r="K26" s="155">
        <f>K22-K25</f>
        <v>0</v>
      </c>
    </row>
    <row r="28" spans="5:15" x14ac:dyDescent="0.35">
      <c r="G28" s="435"/>
    </row>
    <row r="29" spans="5:15" ht="18.600000000000001" thickBot="1" x14ac:dyDescent="0.4"/>
    <row r="30" spans="5:15" ht="19.2" thickBot="1" x14ac:dyDescent="0.45">
      <c r="E30" s="441" t="s">
        <v>493</v>
      </c>
      <c r="F30" s="442"/>
      <c r="G30" s="442"/>
      <c r="H30" s="442"/>
      <c r="I30" s="442"/>
      <c r="J30" s="442"/>
      <c r="K30" s="443"/>
    </row>
    <row r="31" spans="5:15" ht="18.600000000000001" thickBot="1" x14ac:dyDescent="0.4"/>
    <row r="32" spans="5:15" ht="37.200000000000003" x14ac:dyDescent="0.3">
      <c r="E32" s="241"/>
      <c r="F32" s="242" t="s">
        <v>8</v>
      </c>
      <c r="G32" s="243" t="s">
        <v>510</v>
      </c>
      <c r="H32" s="243" t="s">
        <v>0</v>
      </c>
      <c r="I32" s="243" t="s">
        <v>511</v>
      </c>
      <c r="J32" s="243" t="s">
        <v>528</v>
      </c>
      <c r="K32" s="244" t="s">
        <v>533</v>
      </c>
    </row>
    <row r="33" spans="2:13" ht="74.400000000000006" x14ac:dyDescent="0.4">
      <c r="E33" s="246">
        <v>8</v>
      </c>
      <c r="F33" s="158" t="s">
        <v>9</v>
      </c>
      <c r="G33" s="162">
        <v>0</v>
      </c>
      <c r="H33" s="162">
        <v>65000</v>
      </c>
      <c r="I33" s="162">
        <v>65000</v>
      </c>
      <c r="J33" s="162">
        <v>0</v>
      </c>
      <c r="K33" s="163">
        <v>0</v>
      </c>
    </row>
    <row r="34" spans="2:13" ht="74.400000000000006" x14ac:dyDescent="0.4">
      <c r="E34" s="246">
        <v>5</v>
      </c>
      <c r="F34" s="158" t="s">
        <v>10</v>
      </c>
      <c r="G34" s="275">
        <v>-43000</v>
      </c>
      <c r="H34" s="162">
        <v>0</v>
      </c>
      <c r="I34" s="240">
        <v>0</v>
      </c>
      <c r="J34" s="162">
        <v>0</v>
      </c>
      <c r="K34" s="272">
        <v>0</v>
      </c>
    </row>
    <row r="35" spans="2:13" ht="18.600000000000001" x14ac:dyDescent="0.4">
      <c r="E35" s="147"/>
      <c r="F35" s="237" t="s">
        <v>11</v>
      </c>
      <c r="G35" s="238">
        <v>-43000</v>
      </c>
      <c r="H35" s="239">
        <v>65000</v>
      </c>
      <c r="I35" s="239">
        <f>I33+I34</f>
        <v>65000</v>
      </c>
      <c r="J35" s="239">
        <v>0</v>
      </c>
      <c r="K35" s="273">
        <v>0</v>
      </c>
    </row>
    <row r="36" spans="2:13" ht="19.2" thickBot="1" x14ac:dyDescent="0.45">
      <c r="E36" s="446" t="s">
        <v>496</v>
      </c>
      <c r="F36" s="447"/>
      <c r="G36" s="153">
        <f>G26+G35</f>
        <v>-1070486.3100000005</v>
      </c>
      <c r="H36" s="153">
        <f>H26+H35</f>
        <v>-600000</v>
      </c>
      <c r="I36" s="153">
        <f>I26+I35</f>
        <v>-100000</v>
      </c>
      <c r="J36" s="154">
        <v>0</v>
      </c>
      <c r="K36" s="274">
        <v>0</v>
      </c>
    </row>
    <row r="37" spans="2:13" ht="18.600000000000001" x14ac:dyDescent="0.4">
      <c r="E37" s="195"/>
      <c r="F37" s="195"/>
      <c r="G37" s="196"/>
      <c r="H37" s="196"/>
      <c r="I37" s="196"/>
      <c r="J37" s="196"/>
      <c r="K37" s="196"/>
    </row>
    <row r="38" spans="2:13" ht="18.600000000000001" x14ac:dyDescent="0.4">
      <c r="E38" s="195"/>
      <c r="F38" s="195"/>
      <c r="G38" s="196"/>
      <c r="H38" s="196"/>
      <c r="I38" s="196"/>
      <c r="J38" s="196"/>
      <c r="K38" s="196"/>
    </row>
    <row r="39" spans="2:13" ht="19.2" thickBot="1" x14ac:dyDescent="0.45">
      <c r="E39" s="195"/>
      <c r="F39" s="195"/>
      <c r="G39" s="196"/>
      <c r="H39" s="196"/>
      <c r="I39" s="196"/>
      <c r="J39" s="196"/>
      <c r="K39" s="196"/>
    </row>
    <row r="40" spans="2:13" ht="19.2" thickBot="1" x14ac:dyDescent="0.45">
      <c r="E40" s="441" t="s">
        <v>494</v>
      </c>
      <c r="F40" s="444"/>
      <c r="G40" s="444"/>
      <c r="H40" s="444"/>
      <c r="I40" s="444"/>
      <c r="J40" s="444"/>
      <c r="K40" s="445"/>
    </row>
    <row r="41" spans="2:13" ht="19.2" thickBot="1" x14ac:dyDescent="0.45">
      <c r="E41" s="195"/>
      <c r="F41" s="195"/>
      <c r="G41" s="196"/>
      <c r="H41" s="196"/>
      <c r="I41" s="196"/>
      <c r="J41" s="196"/>
      <c r="K41" s="196"/>
    </row>
    <row r="42" spans="2:13" ht="39.6" customHeight="1" thickBot="1" x14ac:dyDescent="0.45">
      <c r="B42" s="117"/>
      <c r="E42" s="200"/>
      <c r="F42" s="136" t="s">
        <v>18</v>
      </c>
      <c r="G42" s="201" t="s">
        <v>510</v>
      </c>
      <c r="H42" s="201" t="s">
        <v>0</v>
      </c>
      <c r="I42" s="201" t="s">
        <v>511</v>
      </c>
      <c r="J42" s="201" t="s">
        <v>508</v>
      </c>
      <c r="K42" s="202" t="s">
        <v>534</v>
      </c>
    </row>
    <row r="43" spans="2:13" ht="37.5" customHeight="1" x14ac:dyDescent="0.4">
      <c r="E43" s="454" t="s">
        <v>477</v>
      </c>
      <c r="F43" s="455"/>
      <c r="G43" s="149">
        <v>1385661</v>
      </c>
      <c r="H43" s="149">
        <v>600000</v>
      </c>
      <c r="I43" s="149">
        <v>100000</v>
      </c>
      <c r="J43" s="149">
        <v>0</v>
      </c>
      <c r="K43" s="245">
        <v>0</v>
      </c>
    </row>
    <row r="44" spans="2:13" ht="38.1" customHeight="1" x14ac:dyDescent="0.4">
      <c r="E44" s="456" t="s">
        <v>478</v>
      </c>
      <c r="F44" s="457"/>
      <c r="G44" s="196">
        <v>315174.03999999998</v>
      </c>
      <c r="H44" s="196">
        <v>0</v>
      </c>
      <c r="I44" s="196">
        <v>0</v>
      </c>
      <c r="J44" s="196">
        <v>0</v>
      </c>
      <c r="K44" s="197">
        <v>0</v>
      </c>
    </row>
    <row r="45" spans="2:13" ht="38.4" customHeight="1" x14ac:dyDescent="0.4">
      <c r="E45" s="458" t="s">
        <v>479</v>
      </c>
      <c r="F45" s="459"/>
      <c r="G45" s="149">
        <v>0</v>
      </c>
      <c r="H45" s="149">
        <v>0</v>
      </c>
      <c r="I45" s="149">
        <v>0</v>
      </c>
      <c r="J45" s="149">
        <v>0</v>
      </c>
      <c r="K45" s="150">
        <v>0</v>
      </c>
    </row>
    <row r="46" spans="2:13" ht="55.5" customHeight="1" thickBot="1" x14ac:dyDescent="0.45">
      <c r="E46" s="460" t="s">
        <v>480</v>
      </c>
      <c r="F46" s="461"/>
      <c r="G46" s="198">
        <v>0</v>
      </c>
      <c r="H46" s="198">
        <v>0</v>
      </c>
      <c r="I46" s="198">
        <v>0</v>
      </c>
      <c r="J46" s="198">
        <v>0</v>
      </c>
      <c r="K46" s="199">
        <v>0</v>
      </c>
      <c r="M46" s="5"/>
    </row>
    <row r="47" spans="2:13" ht="18.600000000000001" x14ac:dyDescent="0.4">
      <c r="E47" s="195"/>
      <c r="F47" s="195"/>
      <c r="G47" s="196"/>
      <c r="H47" s="196"/>
      <c r="I47" s="196"/>
      <c r="J47" s="196"/>
      <c r="K47" s="196"/>
    </row>
    <row r="48" spans="2:13" ht="18.600000000000001" x14ac:dyDescent="0.4">
      <c r="G48" s="450" t="s">
        <v>14</v>
      </c>
      <c r="H48" s="451"/>
    </row>
    <row r="50" spans="5:11" ht="18.600000000000001" x14ac:dyDescent="0.4">
      <c r="E50" s="452" t="s">
        <v>557</v>
      </c>
      <c r="F50" s="453"/>
      <c r="G50" s="453"/>
      <c r="H50" s="453"/>
      <c r="I50" s="453"/>
      <c r="J50" s="453"/>
      <c r="K50" s="453"/>
    </row>
    <row r="51" spans="5:11" ht="18.600000000000001" x14ac:dyDescent="0.4">
      <c r="E51" s="164"/>
      <c r="F51" s="164"/>
      <c r="G51" s="164"/>
      <c r="H51" s="164"/>
      <c r="I51" s="164"/>
      <c r="J51" s="164"/>
      <c r="K51" s="164"/>
    </row>
    <row r="52" spans="5:11" ht="18.600000000000001" x14ac:dyDescent="0.4">
      <c r="E52" s="164"/>
      <c r="F52" s="164"/>
      <c r="G52" s="450" t="s">
        <v>15</v>
      </c>
      <c r="H52" s="451"/>
      <c r="I52" s="164"/>
      <c r="J52" s="164"/>
      <c r="K52" s="164"/>
    </row>
    <row r="53" spans="5:11" ht="18.600000000000001" x14ac:dyDescent="0.4">
      <c r="E53" s="164"/>
      <c r="F53" s="164"/>
      <c r="G53" s="164"/>
      <c r="H53" s="164"/>
      <c r="I53" s="164"/>
      <c r="J53" s="164"/>
      <c r="K53" s="164"/>
    </row>
    <row r="54" spans="5:11" ht="14.4" x14ac:dyDescent="0.3">
      <c r="E54" s="448" t="s">
        <v>535</v>
      </c>
      <c r="F54" s="449"/>
      <c r="G54" s="449"/>
      <c r="H54" s="449"/>
      <c r="I54" s="449"/>
      <c r="J54" s="449"/>
      <c r="K54" s="449"/>
    </row>
    <row r="55" spans="5:11" ht="28.5" customHeight="1" x14ac:dyDescent="0.3">
      <c r="E55" s="449"/>
      <c r="F55" s="449"/>
      <c r="G55" s="449"/>
      <c r="H55" s="449"/>
      <c r="I55" s="449"/>
      <c r="J55" s="449"/>
      <c r="K55" s="449"/>
    </row>
  </sheetData>
  <mergeCells count="17">
    <mergeCell ref="E3:K4"/>
    <mergeCell ref="E6:K7"/>
    <mergeCell ref="G9:H9"/>
    <mergeCell ref="G11:H11"/>
    <mergeCell ref="E13:K13"/>
    <mergeCell ref="E17:K17"/>
    <mergeCell ref="E30:K30"/>
    <mergeCell ref="E40:K40"/>
    <mergeCell ref="E36:F36"/>
    <mergeCell ref="E54:K55"/>
    <mergeCell ref="G48:H48"/>
    <mergeCell ref="E50:K50"/>
    <mergeCell ref="G52:H52"/>
    <mergeCell ref="E43:F43"/>
    <mergeCell ref="E44:F44"/>
    <mergeCell ref="E45:F45"/>
    <mergeCell ref="E46:F46"/>
  </mergeCells>
  <pageMargins left="0.7" right="0.7" top="0.75" bottom="0.75" header="0.3" footer="0.3"/>
  <pageSetup paperSize="9" scale="51" fitToHeight="0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072DE-B023-4A46-B8F8-A5CE837EDBA5}">
  <sheetPr>
    <tabColor rgb="FFFF0000"/>
    <pageSetUpPr fitToPage="1"/>
  </sheetPr>
  <dimension ref="A1:I57"/>
  <sheetViews>
    <sheetView workbookViewId="0">
      <selection activeCell="L48" sqref="L48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63.5546875" style="1" customWidth="1"/>
    <col min="5" max="5" width="21" style="1" customWidth="1"/>
    <col min="6" max="6" width="22.5546875" style="1" customWidth="1"/>
    <col min="7" max="7" width="21.6640625" style="1" customWidth="1"/>
    <col min="8" max="9" width="20.5546875" customWidth="1"/>
  </cols>
  <sheetData>
    <row r="1" spans="1:9" ht="32.4" x14ac:dyDescent="0.3">
      <c r="A1" s="123" t="s">
        <v>132</v>
      </c>
      <c r="B1" s="52" t="s">
        <v>133</v>
      </c>
      <c r="C1" s="52" t="s">
        <v>135</v>
      </c>
      <c r="D1" s="53" t="s">
        <v>266</v>
      </c>
      <c r="E1" s="53" t="s">
        <v>510</v>
      </c>
      <c r="F1" s="53" t="s">
        <v>506</v>
      </c>
      <c r="G1" s="53" t="s">
        <v>511</v>
      </c>
      <c r="H1" s="132" t="s">
        <v>508</v>
      </c>
      <c r="I1" s="133" t="s">
        <v>509</v>
      </c>
    </row>
    <row r="2" spans="1:9" ht="16.2" x14ac:dyDescent="0.35">
      <c r="A2" s="530" t="s">
        <v>406</v>
      </c>
      <c r="B2" s="525"/>
      <c r="C2" s="525"/>
      <c r="D2" s="525"/>
      <c r="E2" s="115">
        <f>E4</f>
        <v>1176001.7900000003</v>
      </c>
      <c r="F2" s="115">
        <f>F4</f>
        <v>1501000</v>
      </c>
      <c r="G2" s="115">
        <f>G4</f>
        <v>1675000</v>
      </c>
      <c r="H2" s="115">
        <f>H4</f>
        <v>1423000</v>
      </c>
      <c r="I2" s="211">
        <f>I4</f>
        <v>1421000</v>
      </c>
    </row>
    <row r="3" spans="1:9" ht="16.2" x14ac:dyDescent="0.35">
      <c r="A3" s="69"/>
      <c r="B3" s="64"/>
      <c r="C3" s="64"/>
      <c r="D3" s="64"/>
      <c r="E3" s="114"/>
      <c r="F3" s="114"/>
      <c r="G3" s="114"/>
      <c r="H3" s="175"/>
      <c r="I3" s="167"/>
    </row>
    <row r="4" spans="1:9" ht="16.2" x14ac:dyDescent="0.35">
      <c r="A4" s="531" t="s">
        <v>407</v>
      </c>
      <c r="B4" s="527"/>
      <c r="C4" s="527"/>
      <c r="D4" s="527"/>
      <c r="E4" s="156">
        <f>E6</f>
        <v>1176001.7900000003</v>
      </c>
      <c r="F4" s="156">
        <f>F6+F48</f>
        <v>1501000</v>
      </c>
      <c r="G4" s="156">
        <f>G6</f>
        <v>1675000</v>
      </c>
      <c r="H4" s="156">
        <f>H6</f>
        <v>1423000</v>
      </c>
      <c r="I4" s="212">
        <f>I6</f>
        <v>1421000</v>
      </c>
    </row>
    <row r="5" spans="1:9" ht="16.2" x14ac:dyDescent="0.35">
      <c r="A5" s="69"/>
      <c r="B5" s="64"/>
      <c r="C5" s="64"/>
      <c r="D5" s="64"/>
      <c r="E5" s="114"/>
      <c r="F5" s="114"/>
      <c r="G5" s="114"/>
      <c r="H5" s="175"/>
      <c r="I5" s="167"/>
    </row>
    <row r="6" spans="1:9" ht="16.2" x14ac:dyDescent="0.35">
      <c r="A6" s="99" t="s">
        <v>137</v>
      </c>
      <c r="B6" s="100"/>
      <c r="C6" s="100">
        <v>1017</v>
      </c>
      <c r="D6" s="129" t="s">
        <v>408</v>
      </c>
      <c r="E6" s="116">
        <f>E8+E19+E26+E33+E41</f>
        <v>1176001.7900000003</v>
      </c>
      <c r="F6" s="116">
        <f>F8+F19+F26+F33+F41</f>
        <v>1496000</v>
      </c>
      <c r="G6" s="116">
        <f>G8+G19+G26+G33+G41</f>
        <v>1675000</v>
      </c>
      <c r="H6" s="116">
        <f>H8+H19+H26+H33+H41</f>
        <v>1423000</v>
      </c>
      <c r="I6" s="210">
        <f>I8+I19+I26+I33+I41</f>
        <v>1421000</v>
      </c>
    </row>
    <row r="7" spans="1:9" x14ac:dyDescent="0.3">
      <c r="A7" s="2"/>
      <c r="E7" s="5"/>
      <c r="F7" s="5"/>
      <c r="G7" s="5"/>
      <c r="H7" s="5"/>
      <c r="I7" s="6"/>
    </row>
    <row r="8" spans="1:9" ht="28.8" x14ac:dyDescent="0.3">
      <c r="A8" s="101" t="s">
        <v>141</v>
      </c>
      <c r="B8" s="102"/>
      <c r="C8" s="102" t="s">
        <v>409</v>
      </c>
      <c r="D8" s="103" t="s">
        <v>410</v>
      </c>
      <c r="E8" s="118">
        <f>E12</f>
        <v>1140446.2100000002</v>
      </c>
      <c r="F8" s="118">
        <f>F12</f>
        <v>1340000</v>
      </c>
      <c r="G8" s="118">
        <f>G12</f>
        <v>1600000</v>
      </c>
      <c r="H8" s="118">
        <f>H12</f>
        <v>1340000</v>
      </c>
      <c r="I8" s="204">
        <f>I12</f>
        <v>1341000</v>
      </c>
    </row>
    <row r="9" spans="1:9" x14ac:dyDescent="0.3">
      <c r="A9" s="104" t="s">
        <v>142</v>
      </c>
      <c r="B9" s="105">
        <v>11</v>
      </c>
      <c r="C9" s="105"/>
      <c r="D9" s="105" t="s">
        <v>146</v>
      </c>
      <c r="E9" s="119"/>
      <c r="F9" s="119"/>
      <c r="G9" s="119"/>
      <c r="H9" s="131"/>
      <c r="I9" s="214"/>
    </row>
    <row r="10" spans="1:9" x14ac:dyDescent="0.3">
      <c r="A10" s="104" t="s">
        <v>158</v>
      </c>
      <c r="B10" s="105">
        <v>11</v>
      </c>
      <c r="C10" s="105"/>
      <c r="D10" s="105" t="s">
        <v>47</v>
      </c>
      <c r="E10" s="119">
        <v>904490.61</v>
      </c>
      <c r="F10" s="119">
        <v>940000</v>
      </c>
      <c r="G10" s="119">
        <v>1600000</v>
      </c>
      <c r="H10" s="119">
        <v>1340000</v>
      </c>
      <c r="I10" s="203">
        <v>1341000</v>
      </c>
    </row>
    <row r="11" spans="1:9" x14ac:dyDescent="0.3">
      <c r="A11" s="104"/>
      <c r="B11" s="105"/>
      <c r="C11" s="105"/>
      <c r="D11" s="105"/>
      <c r="E11" s="119"/>
      <c r="F11" s="119"/>
      <c r="G11" s="119"/>
      <c r="H11" s="131"/>
      <c r="I11" s="214"/>
    </row>
    <row r="12" spans="1:9" x14ac:dyDescent="0.3">
      <c r="A12" s="125"/>
      <c r="B12" s="124">
        <v>3</v>
      </c>
      <c r="C12" s="130"/>
      <c r="D12" s="130" t="s">
        <v>4</v>
      </c>
      <c r="E12" s="131">
        <f>E13+E15+E17</f>
        <v>1140446.2100000002</v>
      </c>
      <c r="F12" s="131">
        <f>F13+F15+F17</f>
        <v>1340000</v>
      </c>
      <c r="G12" s="131">
        <f>G13+G15+G17</f>
        <v>1600000</v>
      </c>
      <c r="H12" s="131">
        <f>H13+H15+H17</f>
        <v>1340000</v>
      </c>
      <c r="I12" s="214">
        <f>I13+I15+I17</f>
        <v>1341000</v>
      </c>
    </row>
    <row r="13" spans="1:9" x14ac:dyDescent="0.3">
      <c r="A13" s="125"/>
      <c r="B13" s="8">
        <v>31</v>
      </c>
      <c r="C13" s="130"/>
      <c r="D13" s="13" t="s">
        <v>35</v>
      </c>
      <c r="E13" s="256">
        <v>1095480.6000000001</v>
      </c>
      <c r="F13" s="131">
        <v>1300000</v>
      </c>
      <c r="G13" s="131">
        <v>1550000</v>
      </c>
      <c r="H13" s="131">
        <v>1300000</v>
      </c>
      <c r="I13" s="214">
        <v>1300000</v>
      </c>
    </row>
    <row r="14" spans="1:9" x14ac:dyDescent="0.3">
      <c r="A14" s="104"/>
      <c r="B14" s="28"/>
      <c r="C14" s="105"/>
      <c r="D14" s="105"/>
      <c r="E14" s="119"/>
      <c r="F14" s="119"/>
      <c r="G14" s="119"/>
      <c r="H14" s="131"/>
      <c r="I14" s="214"/>
    </row>
    <row r="15" spans="1:9" x14ac:dyDescent="0.3">
      <c r="A15" s="106"/>
      <c r="B15" s="8">
        <v>32</v>
      </c>
      <c r="C15" s="13"/>
      <c r="D15" s="13" t="s">
        <v>36</v>
      </c>
      <c r="E15" s="14">
        <v>26678.58</v>
      </c>
      <c r="F15" s="14">
        <v>22000</v>
      </c>
      <c r="G15" s="14">
        <v>25000</v>
      </c>
      <c r="H15" s="14">
        <v>22000</v>
      </c>
      <c r="I15" s="15">
        <v>23000</v>
      </c>
    </row>
    <row r="16" spans="1:9" x14ac:dyDescent="0.3">
      <c r="A16" s="106"/>
      <c r="B16" s="8"/>
      <c r="C16" s="8"/>
      <c r="D16" s="13"/>
      <c r="E16" s="14"/>
      <c r="F16" s="14"/>
      <c r="G16" s="14"/>
      <c r="H16" s="14"/>
      <c r="I16" s="15"/>
    </row>
    <row r="17" spans="1:9" x14ac:dyDescent="0.3">
      <c r="A17" s="106"/>
      <c r="B17" s="8">
        <v>34</v>
      </c>
      <c r="C17" s="8"/>
      <c r="D17" s="13" t="s">
        <v>37</v>
      </c>
      <c r="E17" s="14">
        <v>18287.03</v>
      </c>
      <c r="F17" s="14">
        <v>18000</v>
      </c>
      <c r="G17" s="14">
        <v>25000</v>
      </c>
      <c r="H17" s="14">
        <v>18000</v>
      </c>
      <c r="I17" s="15">
        <v>18000</v>
      </c>
    </row>
    <row r="18" spans="1:9" x14ac:dyDescent="0.3">
      <c r="A18" s="106"/>
      <c r="B18" s="13"/>
      <c r="C18" s="8"/>
      <c r="D18" s="13"/>
      <c r="E18" s="14"/>
      <c r="F18" s="14"/>
      <c r="G18" s="14"/>
      <c r="H18" s="14"/>
      <c r="I18" s="15"/>
    </row>
    <row r="19" spans="1:9" x14ac:dyDescent="0.3">
      <c r="A19" s="101" t="s">
        <v>141</v>
      </c>
      <c r="B19" s="102"/>
      <c r="C19" s="102" t="s">
        <v>411</v>
      </c>
      <c r="D19" s="102" t="s">
        <v>412</v>
      </c>
      <c r="E19" s="118">
        <f>E23</f>
        <v>13500</v>
      </c>
      <c r="F19" s="118">
        <f>F23</f>
        <v>46000</v>
      </c>
      <c r="G19" s="118">
        <f>G23</f>
        <v>40000</v>
      </c>
      <c r="H19" s="118">
        <f>H23</f>
        <v>43000</v>
      </c>
      <c r="I19" s="204">
        <f>I23</f>
        <v>40000</v>
      </c>
    </row>
    <row r="20" spans="1:9" x14ac:dyDescent="0.3">
      <c r="A20" s="104" t="s">
        <v>142</v>
      </c>
      <c r="B20" s="105">
        <v>11</v>
      </c>
      <c r="C20" s="105"/>
      <c r="D20" s="105" t="s">
        <v>146</v>
      </c>
      <c r="E20" s="119"/>
      <c r="F20" s="119"/>
      <c r="G20" s="119"/>
      <c r="H20" s="131"/>
      <c r="I20" s="214"/>
    </row>
    <row r="21" spans="1:9" x14ac:dyDescent="0.3">
      <c r="A21" s="104" t="s">
        <v>158</v>
      </c>
      <c r="B21" s="105">
        <v>11</v>
      </c>
      <c r="C21" s="105"/>
      <c r="D21" s="105" t="s">
        <v>47</v>
      </c>
      <c r="E21" s="119">
        <v>8730</v>
      </c>
      <c r="F21" s="119">
        <v>46000</v>
      </c>
      <c r="G21" s="119">
        <v>40000</v>
      </c>
      <c r="H21" s="119">
        <v>43000</v>
      </c>
      <c r="I21" s="203">
        <v>40000</v>
      </c>
    </row>
    <row r="22" spans="1:9" x14ac:dyDescent="0.3">
      <c r="A22" s="104"/>
      <c r="B22" s="105"/>
      <c r="C22" s="105"/>
      <c r="D22" s="105"/>
      <c r="E22" s="119"/>
      <c r="F22" s="119"/>
      <c r="G22" s="119"/>
      <c r="H22" s="131"/>
      <c r="I22" s="214"/>
    </row>
    <row r="23" spans="1:9" x14ac:dyDescent="0.3">
      <c r="A23" s="125"/>
      <c r="B23" s="124">
        <v>3</v>
      </c>
      <c r="C23" s="130"/>
      <c r="D23" s="130" t="s">
        <v>4</v>
      </c>
      <c r="E23" s="131">
        <f>E24</f>
        <v>13500</v>
      </c>
      <c r="F23" s="131">
        <f>F24</f>
        <v>46000</v>
      </c>
      <c r="G23" s="131">
        <f>G24</f>
        <v>40000</v>
      </c>
      <c r="H23" s="131">
        <f>H24</f>
        <v>43000</v>
      </c>
      <c r="I23" s="214">
        <f>I24</f>
        <v>40000</v>
      </c>
    </row>
    <row r="24" spans="1:9" x14ac:dyDescent="0.3">
      <c r="A24" s="106"/>
      <c r="B24" s="8">
        <v>38</v>
      </c>
      <c r="C24" s="8"/>
      <c r="D24" s="13" t="s">
        <v>40</v>
      </c>
      <c r="E24" s="14">
        <v>13500</v>
      </c>
      <c r="F24" s="14">
        <v>46000</v>
      </c>
      <c r="G24" s="14">
        <v>40000</v>
      </c>
      <c r="H24" s="14">
        <v>43000</v>
      </c>
      <c r="I24" s="15">
        <v>40000</v>
      </c>
    </row>
    <row r="25" spans="1:9" x14ac:dyDescent="0.3">
      <c r="A25" s="2"/>
      <c r="E25" s="5"/>
      <c r="F25" s="5"/>
      <c r="G25" s="5"/>
      <c r="H25" s="14"/>
      <c r="I25" s="15"/>
    </row>
    <row r="26" spans="1:9" x14ac:dyDescent="0.3">
      <c r="A26" s="101" t="s">
        <v>141</v>
      </c>
      <c r="B26" s="102"/>
      <c r="C26" s="102" t="s">
        <v>413</v>
      </c>
      <c r="D26" s="102" t="s">
        <v>414</v>
      </c>
      <c r="E26" s="118">
        <f>E30</f>
        <v>11018.73</v>
      </c>
      <c r="F26" s="118">
        <f>F30</f>
        <v>20000</v>
      </c>
      <c r="G26" s="118">
        <f>G30</f>
        <v>20000</v>
      </c>
      <c r="H26" s="118">
        <f>H30</f>
        <v>20000</v>
      </c>
      <c r="I26" s="204">
        <f>I30</f>
        <v>20000</v>
      </c>
    </row>
    <row r="27" spans="1:9" x14ac:dyDescent="0.3">
      <c r="A27" s="104" t="s">
        <v>142</v>
      </c>
      <c r="B27" s="105">
        <v>11</v>
      </c>
      <c r="C27" s="105"/>
      <c r="D27" s="105" t="s">
        <v>146</v>
      </c>
      <c r="E27" s="119"/>
      <c r="F27" s="119"/>
      <c r="G27" s="119"/>
      <c r="H27" s="131"/>
      <c r="I27" s="214"/>
    </row>
    <row r="28" spans="1:9" x14ac:dyDescent="0.3">
      <c r="A28" s="104" t="s">
        <v>158</v>
      </c>
      <c r="B28" s="105">
        <v>11</v>
      </c>
      <c r="C28" s="105"/>
      <c r="D28" s="105" t="s">
        <v>47</v>
      </c>
      <c r="E28" s="119">
        <v>11018.73</v>
      </c>
      <c r="F28" s="119">
        <v>20000</v>
      </c>
      <c r="G28" s="119">
        <v>20000</v>
      </c>
      <c r="H28" s="119">
        <v>20000</v>
      </c>
      <c r="I28" s="203">
        <v>20000</v>
      </c>
    </row>
    <row r="29" spans="1:9" x14ac:dyDescent="0.3">
      <c r="A29" s="2"/>
      <c r="E29" s="5"/>
      <c r="F29" s="5"/>
      <c r="G29" s="5"/>
      <c r="H29" s="14"/>
      <c r="I29" s="15"/>
    </row>
    <row r="30" spans="1:9" x14ac:dyDescent="0.3">
      <c r="A30" s="125"/>
      <c r="B30" s="124">
        <v>3</v>
      </c>
      <c r="C30" s="130"/>
      <c r="D30" s="130" t="s">
        <v>444</v>
      </c>
      <c r="E30" s="131">
        <f>E31</f>
        <v>11018.73</v>
      </c>
      <c r="F30" s="131">
        <f>F31</f>
        <v>20000</v>
      </c>
      <c r="G30" s="131">
        <f>G31</f>
        <v>20000</v>
      </c>
      <c r="H30" s="131">
        <f>H31</f>
        <v>20000</v>
      </c>
      <c r="I30" s="214">
        <f>I31</f>
        <v>20000</v>
      </c>
    </row>
    <row r="31" spans="1:9" x14ac:dyDescent="0.3">
      <c r="A31" s="106"/>
      <c r="B31" s="8">
        <v>32</v>
      </c>
      <c r="C31" s="8"/>
      <c r="D31" s="13" t="s">
        <v>36</v>
      </c>
      <c r="E31" s="14">
        <v>11018.73</v>
      </c>
      <c r="F31" s="14">
        <v>20000</v>
      </c>
      <c r="G31" s="14">
        <v>20000</v>
      </c>
      <c r="H31" s="14">
        <v>20000</v>
      </c>
      <c r="I31" s="15">
        <v>20000</v>
      </c>
    </row>
    <row r="32" spans="1:9" x14ac:dyDescent="0.3">
      <c r="A32" s="106"/>
      <c r="B32" s="8"/>
      <c r="C32" s="8"/>
      <c r="D32" s="13"/>
      <c r="E32" s="14"/>
      <c r="F32" s="14"/>
      <c r="G32" s="14"/>
      <c r="H32" s="14"/>
      <c r="I32" s="15"/>
    </row>
    <row r="33" spans="1:9" x14ac:dyDescent="0.3">
      <c r="A33" s="101" t="s">
        <v>141</v>
      </c>
      <c r="B33" s="128"/>
      <c r="C33" s="128" t="s">
        <v>456</v>
      </c>
      <c r="D33" s="102" t="s">
        <v>457</v>
      </c>
      <c r="E33" s="118">
        <f>E38</f>
        <v>0</v>
      </c>
      <c r="F33" s="118">
        <f>F38</f>
        <v>70000</v>
      </c>
      <c r="G33" s="118">
        <f>G38</f>
        <v>0</v>
      </c>
      <c r="H33" s="118">
        <f>H38</f>
        <v>0</v>
      </c>
      <c r="I33" s="204">
        <f>I38</f>
        <v>0</v>
      </c>
    </row>
    <row r="34" spans="1:9" x14ac:dyDescent="0.3">
      <c r="A34" s="104" t="s">
        <v>142</v>
      </c>
      <c r="B34" s="290">
        <v>11</v>
      </c>
      <c r="C34" s="127"/>
      <c r="D34" s="105" t="s">
        <v>146</v>
      </c>
      <c r="E34" s="119"/>
      <c r="F34" s="119"/>
      <c r="G34" s="119"/>
      <c r="H34" s="131"/>
      <c r="I34" s="214"/>
    </row>
    <row r="35" spans="1:9" x14ac:dyDescent="0.3">
      <c r="A35" s="104" t="s">
        <v>158</v>
      </c>
      <c r="B35" s="290">
        <v>11</v>
      </c>
      <c r="C35" s="127"/>
      <c r="D35" s="105" t="s">
        <v>47</v>
      </c>
      <c r="E35" s="119">
        <v>0</v>
      </c>
      <c r="F35" s="119">
        <v>40000</v>
      </c>
      <c r="G35" s="119">
        <v>0</v>
      </c>
      <c r="H35" s="119">
        <v>0</v>
      </c>
      <c r="I35" s="203">
        <v>0</v>
      </c>
    </row>
    <row r="36" spans="1:9" x14ac:dyDescent="0.3">
      <c r="A36" s="104"/>
      <c r="B36" s="290">
        <v>51</v>
      </c>
      <c r="C36" s="127"/>
      <c r="D36" s="105" t="s">
        <v>24</v>
      </c>
      <c r="E36" s="119">
        <v>0</v>
      </c>
      <c r="F36" s="119">
        <v>30000</v>
      </c>
      <c r="G36" s="119">
        <v>0</v>
      </c>
      <c r="H36" s="119">
        <v>0</v>
      </c>
      <c r="I36" s="203">
        <v>0</v>
      </c>
    </row>
    <row r="37" spans="1:9" x14ac:dyDescent="0.3">
      <c r="A37" s="104"/>
      <c r="B37" s="127"/>
      <c r="C37" s="127"/>
      <c r="D37" s="105"/>
      <c r="E37" s="119"/>
      <c r="F37" s="119"/>
      <c r="G37" s="119"/>
      <c r="H37" s="131"/>
      <c r="I37" s="214"/>
    </row>
    <row r="38" spans="1:9" x14ac:dyDescent="0.3">
      <c r="A38" s="125"/>
      <c r="B38" s="124">
        <v>3</v>
      </c>
      <c r="C38" s="124"/>
      <c r="D38" s="130" t="s">
        <v>4</v>
      </c>
      <c r="E38" s="131">
        <f>E39</f>
        <v>0</v>
      </c>
      <c r="F38" s="131">
        <f>F39</f>
        <v>70000</v>
      </c>
      <c r="G38" s="131">
        <f>G39</f>
        <v>0</v>
      </c>
      <c r="H38" s="131">
        <f>H39</f>
        <v>0</v>
      </c>
      <c r="I38" s="214">
        <f>I39</f>
        <v>0</v>
      </c>
    </row>
    <row r="39" spans="1:9" x14ac:dyDescent="0.3">
      <c r="A39" s="106"/>
      <c r="B39" s="8">
        <v>32</v>
      </c>
      <c r="C39" s="8"/>
      <c r="D39" s="13" t="s">
        <v>36</v>
      </c>
      <c r="E39" s="14">
        <v>0</v>
      </c>
      <c r="F39" s="14">
        <v>70000</v>
      </c>
      <c r="G39" s="14">
        <v>0</v>
      </c>
      <c r="H39" s="14">
        <v>0</v>
      </c>
      <c r="I39" s="15">
        <v>0</v>
      </c>
    </row>
    <row r="40" spans="1:9" x14ac:dyDescent="0.3">
      <c r="A40" s="106"/>
      <c r="B40" s="8"/>
      <c r="C40" s="8"/>
      <c r="D40" s="13"/>
      <c r="E40" s="14"/>
      <c r="F40" s="14"/>
      <c r="G40" s="14"/>
      <c r="H40" s="14"/>
      <c r="I40" s="15"/>
    </row>
    <row r="41" spans="1:9" x14ac:dyDescent="0.3">
      <c r="A41" s="101" t="s">
        <v>164</v>
      </c>
      <c r="B41" s="128"/>
      <c r="C41" s="128" t="s">
        <v>566</v>
      </c>
      <c r="D41" s="102" t="s">
        <v>415</v>
      </c>
      <c r="E41" s="118">
        <f>E45</f>
        <v>11036.85</v>
      </c>
      <c r="F41" s="118">
        <f>F45</f>
        <v>20000</v>
      </c>
      <c r="G41" s="118">
        <f>G45</f>
        <v>15000</v>
      </c>
      <c r="H41" s="118">
        <f>H45</f>
        <v>20000</v>
      </c>
      <c r="I41" s="204">
        <f>I45</f>
        <v>20000</v>
      </c>
    </row>
    <row r="42" spans="1:9" x14ac:dyDescent="0.3">
      <c r="A42" s="104" t="s">
        <v>142</v>
      </c>
      <c r="B42" s="290">
        <v>11</v>
      </c>
      <c r="C42" s="127"/>
      <c r="D42" s="105" t="s">
        <v>146</v>
      </c>
      <c r="E42" s="119"/>
      <c r="F42" s="119"/>
      <c r="G42" s="119"/>
      <c r="H42" s="131"/>
      <c r="I42" s="214"/>
    </row>
    <row r="43" spans="1:9" x14ac:dyDescent="0.3">
      <c r="A43" s="104" t="s">
        <v>158</v>
      </c>
      <c r="B43" s="290">
        <v>11</v>
      </c>
      <c r="C43" s="127"/>
      <c r="D43" s="105" t="s">
        <v>47</v>
      </c>
      <c r="E43" s="119">
        <v>11036.85</v>
      </c>
      <c r="F43" s="119">
        <v>20000</v>
      </c>
      <c r="G43" s="119">
        <v>15000</v>
      </c>
      <c r="H43" s="119">
        <v>20000</v>
      </c>
      <c r="I43" s="203">
        <v>20000</v>
      </c>
    </row>
    <row r="44" spans="1:9" x14ac:dyDescent="0.3">
      <c r="A44" s="104"/>
      <c r="B44" s="290"/>
      <c r="C44" s="127"/>
      <c r="D44" s="105"/>
      <c r="E44" s="119"/>
      <c r="F44" s="119"/>
      <c r="G44" s="119"/>
      <c r="H44" s="131"/>
      <c r="I44" s="214"/>
    </row>
    <row r="45" spans="1:9" x14ac:dyDescent="0.3">
      <c r="A45" s="125"/>
      <c r="B45" s="124">
        <v>4</v>
      </c>
      <c r="C45" s="124"/>
      <c r="D45" s="130" t="s">
        <v>437</v>
      </c>
      <c r="E45" s="131">
        <f>E46</f>
        <v>11036.85</v>
      </c>
      <c r="F45" s="131">
        <f>F46</f>
        <v>20000</v>
      </c>
      <c r="G45" s="131">
        <f>G46</f>
        <v>15000</v>
      </c>
      <c r="H45" s="131">
        <v>20000</v>
      </c>
      <c r="I45" s="214">
        <f>I46</f>
        <v>20000</v>
      </c>
    </row>
    <row r="46" spans="1:9" x14ac:dyDescent="0.3">
      <c r="A46" s="106"/>
      <c r="B46" s="8">
        <v>42</v>
      </c>
      <c r="C46" s="8"/>
      <c r="D46" s="13" t="s">
        <v>300</v>
      </c>
      <c r="E46" s="14">
        <v>11036.85</v>
      </c>
      <c r="F46" s="14">
        <v>20000</v>
      </c>
      <c r="G46" s="14">
        <v>15000</v>
      </c>
      <c r="H46" s="14">
        <v>20000</v>
      </c>
      <c r="I46" s="15">
        <v>20000</v>
      </c>
    </row>
    <row r="47" spans="1:9" x14ac:dyDescent="0.3">
      <c r="A47" s="13"/>
      <c r="B47" s="8"/>
      <c r="C47" s="8"/>
      <c r="D47" s="13"/>
      <c r="E47" s="14"/>
      <c r="F47" s="14"/>
      <c r="G47" s="14"/>
      <c r="H47" s="14"/>
      <c r="I47" s="14"/>
    </row>
    <row r="48" spans="1:9" x14ac:dyDescent="0.3">
      <c r="A48" s="110" t="s">
        <v>137</v>
      </c>
      <c r="B48" s="277"/>
      <c r="C48" s="277">
        <v>1018</v>
      </c>
      <c r="D48" s="110" t="s">
        <v>570</v>
      </c>
      <c r="E48" s="121">
        <v>0</v>
      </c>
      <c r="F48" s="121">
        <v>5000</v>
      </c>
      <c r="G48" s="121">
        <v>0</v>
      </c>
      <c r="H48" s="121">
        <v>0</v>
      </c>
      <c r="I48" s="121">
        <v>0</v>
      </c>
    </row>
    <row r="49" spans="1:9" x14ac:dyDescent="0.3">
      <c r="A49" s="13"/>
      <c r="B49" s="8"/>
      <c r="C49" s="8"/>
      <c r="D49" s="13"/>
      <c r="E49" s="14"/>
      <c r="F49" s="14"/>
      <c r="G49" s="14"/>
      <c r="H49" s="14"/>
      <c r="I49" s="14"/>
    </row>
    <row r="50" spans="1:9" x14ac:dyDescent="0.3">
      <c r="A50" s="102" t="s">
        <v>141</v>
      </c>
      <c r="B50" s="128"/>
      <c r="C50" s="128" t="s">
        <v>551</v>
      </c>
      <c r="D50" s="102" t="s">
        <v>571</v>
      </c>
      <c r="E50" s="118">
        <v>0</v>
      </c>
      <c r="F50" s="118">
        <v>5000</v>
      </c>
      <c r="G50" s="118">
        <v>0</v>
      </c>
      <c r="H50" s="118">
        <v>0</v>
      </c>
      <c r="I50" s="118">
        <v>0</v>
      </c>
    </row>
    <row r="51" spans="1:9" s="322" customFormat="1" x14ac:dyDescent="0.3">
      <c r="A51" s="105" t="s">
        <v>152</v>
      </c>
      <c r="B51" s="105"/>
      <c r="C51" s="290">
        <v>11</v>
      </c>
      <c r="D51" s="105" t="s">
        <v>146</v>
      </c>
      <c r="E51" s="105"/>
      <c r="F51" s="105"/>
      <c r="G51" s="105"/>
    </row>
    <row r="52" spans="1:9" s="322" customFormat="1" x14ac:dyDescent="0.3">
      <c r="A52" s="104" t="s">
        <v>158</v>
      </c>
      <c r="B52" s="124"/>
      <c r="C52" s="290">
        <v>11</v>
      </c>
      <c r="D52" s="105" t="s">
        <v>572</v>
      </c>
      <c r="E52" s="119">
        <v>0</v>
      </c>
      <c r="F52" s="119">
        <v>5000</v>
      </c>
      <c r="G52" s="119">
        <v>0</v>
      </c>
      <c r="H52" s="119">
        <v>0</v>
      </c>
      <c r="I52" s="203">
        <v>0</v>
      </c>
    </row>
    <row r="53" spans="1:9" x14ac:dyDescent="0.3">
      <c r="A53" s="106"/>
      <c r="B53" s="8"/>
      <c r="C53" s="315">
        <v>84</v>
      </c>
      <c r="D53" s="1" t="s">
        <v>573</v>
      </c>
      <c r="E53" s="5">
        <v>0</v>
      </c>
      <c r="F53" s="5">
        <v>0</v>
      </c>
      <c r="G53" s="5">
        <v>0</v>
      </c>
      <c r="H53" s="5">
        <v>0</v>
      </c>
      <c r="I53" s="6">
        <v>0</v>
      </c>
    </row>
    <row r="54" spans="1:9" x14ac:dyDescent="0.3">
      <c r="A54" s="106"/>
      <c r="B54" s="8"/>
      <c r="C54" s="315"/>
      <c r="E54" s="14"/>
      <c r="F54" s="14"/>
      <c r="G54" s="14"/>
      <c r="H54" s="14"/>
      <c r="I54" s="15"/>
    </row>
    <row r="55" spans="1:9" s="157" customFormat="1" x14ac:dyDescent="0.3">
      <c r="A55" s="106"/>
      <c r="B55" s="8"/>
      <c r="C55" s="8">
        <v>3</v>
      </c>
      <c r="D55" s="13" t="s">
        <v>4</v>
      </c>
      <c r="E55" s="14">
        <v>0</v>
      </c>
      <c r="F55" s="14">
        <v>5000</v>
      </c>
      <c r="G55" s="14">
        <v>0</v>
      </c>
      <c r="H55" s="14">
        <v>0</v>
      </c>
      <c r="I55" s="15">
        <v>0</v>
      </c>
    </row>
    <row r="56" spans="1:9" s="157" customFormat="1" x14ac:dyDescent="0.3">
      <c r="A56" s="106"/>
      <c r="B56" s="8"/>
      <c r="C56" s="8">
        <v>34</v>
      </c>
      <c r="D56" s="13" t="s">
        <v>37</v>
      </c>
      <c r="E56" s="14">
        <v>0</v>
      </c>
      <c r="F56" s="14">
        <v>5000</v>
      </c>
      <c r="G56" s="14">
        <v>0</v>
      </c>
      <c r="H56" s="14">
        <v>0</v>
      </c>
      <c r="I56" s="15">
        <v>0</v>
      </c>
    </row>
    <row r="57" spans="1:9" x14ac:dyDescent="0.3">
      <c r="A57" s="287"/>
      <c r="B57" s="288"/>
      <c r="C57" s="288"/>
      <c r="D57" s="288"/>
      <c r="E57" s="288"/>
      <c r="F57" s="288"/>
      <c r="G57" s="288"/>
      <c r="H57" s="288"/>
      <c r="I57" s="289"/>
    </row>
  </sheetData>
  <mergeCells count="2">
    <mergeCell ref="A2:D2"/>
    <mergeCell ref="A4:D4"/>
  </mergeCells>
  <pageMargins left="0.7" right="0.7" top="0.75" bottom="0.75" header="0.3" footer="0.3"/>
  <pageSetup paperSize="9" scale="65" fitToHeight="0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41D5A-2053-478C-AD46-800AA1027ED1}">
  <sheetPr>
    <tabColor rgb="FFC00000"/>
    <pageSetUpPr fitToPage="1"/>
  </sheetPr>
  <dimension ref="A1:I134"/>
  <sheetViews>
    <sheetView tabSelected="1" topLeftCell="A97" workbookViewId="0">
      <selection activeCell="I124" sqref="I124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65.109375" style="1" customWidth="1"/>
    <col min="5" max="5" width="16.5546875" style="1" customWidth="1"/>
    <col min="6" max="6" width="18" style="1" customWidth="1"/>
    <col min="7" max="7" width="22.44140625" style="1" customWidth="1"/>
    <col min="8" max="8" width="18.109375" customWidth="1"/>
    <col min="9" max="9" width="18.44140625" customWidth="1"/>
  </cols>
  <sheetData>
    <row r="1" spans="1:9" ht="32.4" x14ac:dyDescent="0.3">
      <c r="A1" s="123" t="s">
        <v>132</v>
      </c>
      <c r="B1" s="52" t="s">
        <v>133</v>
      </c>
      <c r="C1" s="52" t="s">
        <v>135</v>
      </c>
      <c r="D1" s="53" t="s">
        <v>266</v>
      </c>
      <c r="E1" s="53" t="s">
        <v>510</v>
      </c>
      <c r="F1" s="53" t="s">
        <v>506</v>
      </c>
      <c r="G1" s="53" t="s">
        <v>511</v>
      </c>
      <c r="H1" s="132" t="s">
        <v>508</v>
      </c>
      <c r="I1" s="133" t="s">
        <v>509</v>
      </c>
    </row>
    <row r="2" spans="1:9" ht="32.1" customHeight="1" x14ac:dyDescent="0.35">
      <c r="A2" s="530" t="s">
        <v>416</v>
      </c>
      <c r="B2" s="525"/>
      <c r="C2" s="525"/>
      <c r="D2" s="525"/>
      <c r="E2" s="292">
        <f>E4</f>
        <v>87889.44</v>
      </c>
      <c r="F2" s="292">
        <f>F4</f>
        <v>641000</v>
      </c>
      <c r="G2" s="292">
        <f>G4</f>
        <v>1079000</v>
      </c>
      <c r="H2" s="292">
        <f>H4</f>
        <v>462000</v>
      </c>
      <c r="I2" s="293">
        <f>I4</f>
        <v>372000</v>
      </c>
    </row>
    <row r="3" spans="1:9" ht="16.2" x14ac:dyDescent="0.35">
      <c r="A3" s="69"/>
      <c r="B3" s="64"/>
      <c r="C3" s="64"/>
      <c r="D3" s="64"/>
      <c r="E3" s="294"/>
      <c r="F3" s="294"/>
      <c r="G3" s="294"/>
      <c r="H3" s="295"/>
      <c r="I3" s="296"/>
    </row>
    <row r="4" spans="1:9" ht="16.2" x14ac:dyDescent="0.35">
      <c r="A4" s="531" t="s">
        <v>417</v>
      </c>
      <c r="B4" s="527"/>
      <c r="C4" s="527"/>
      <c r="D4" s="527"/>
      <c r="E4" s="297">
        <f>E6</f>
        <v>87889.44</v>
      </c>
      <c r="F4" s="297">
        <f>F6</f>
        <v>641000</v>
      </c>
      <c r="G4" s="297">
        <f>G6</f>
        <v>1079000</v>
      </c>
      <c r="H4" s="297">
        <f>H6</f>
        <v>462000</v>
      </c>
      <c r="I4" s="298">
        <f>I6</f>
        <v>372000</v>
      </c>
    </row>
    <row r="5" spans="1:9" ht="16.2" x14ac:dyDescent="0.35">
      <c r="A5" s="69"/>
      <c r="B5" s="64"/>
      <c r="C5" s="64"/>
      <c r="D5" s="64"/>
      <c r="E5" s="294"/>
      <c r="F5" s="294"/>
      <c r="G5" s="294"/>
      <c r="H5" s="295"/>
      <c r="I5" s="296"/>
    </row>
    <row r="6" spans="1:9" ht="16.2" x14ac:dyDescent="0.35">
      <c r="A6" s="99" t="s">
        <v>137</v>
      </c>
      <c r="B6" s="100"/>
      <c r="C6" s="100">
        <v>1018</v>
      </c>
      <c r="D6" s="129" t="s">
        <v>418</v>
      </c>
      <c r="E6" s="299">
        <f>E8+E17+E26+E33+E40+E48+E58+E66+E74+E81+E88+E95+E102</f>
        <v>87889.44</v>
      </c>
      <c r="F6" s="299">
        <f>F8+F17+F26+F33+F40+F48+F58+F66+F74+F81+F88+F95+F102</f>
        <v>641000</v>
      </c>
      <c r="G6" s="299">
        <f>G8+G17+G26+G33+G40+G48+G58+G66+G74+G81+G88+G95+G102</f>
        <v>1079000</v>
      </c>
      <c r="H6" s="299">
        <f>H8+H17+H26+H33+H40+H48+H58+H66+H74+H81+H88+H95+H102</f>
        <v>462000</v>
      </c>
      <c r="I6" s="300">
        <f>I8+I17+I26+I33+I40+I48+I58+I66+I74+I81+I88+I95+I102</f>
        <v>372000</v>
      </c>
    </row>
    <row r="7" spans="1:9" x14ac:dyDescent="0.3">
      <c r="A7" s="2"/>
      <c r="E7" s="301"/>
      <c r="F7" s="301"/>
      <c r="G7" s="253"/>
      <c r="H7" s="315"/>
      <c r="I7" s="215"/>
    </row>
    <row r="8" spans="1:9" ht="28.8" x14ac:dyDescent="0.3">
      <c r="A8" s="101" t="s">
        <v>141</v>
      </c>
      <c r="B8" s="102"/>
      <c r="C8" s="102" t="s">
        <v>551</v>
      </c>
      <c r="D8" s="103" t="s">
        <v>420</v>
      </c>
      <c r="E8" s="302">
        <f>E14</f>
        <v>0</v>
      </c>
      <c r="F8" s="302">
        <f>F14</f>
        <v>25000</v>
      </c>
      <c r="G8" s="302">
        <f>G14</f>
        <v>25000</v>
      </c>
      <c r="H8" s="302">
        <f>H14</f>
        <v>25000</v>
      </c>
      <c r="I8" s="303">
        <f>I14</f>
        <v>25000</v>
      </c>
    </row>
    <row r="9" spans="1:9" x14ac:dyDescent="0.3">
      <c r="A9" s="104" t="s">
        <v>142</v>
      </c>
      <c r="B9" s="105">
        <v>11</v>
      </c>
      <c r="C9" s="105"/>
      <c r="D9" s="105" t="s">
        <v>146</v>
      </c>
      <c r="E9" s="304"/>
      <c r="F9" s="304"/>
      <c r="G9" s="304"/>
      <c r="H9" s="137"/>
      <c r="I9" s="217"/>
    </row>
    <row r="10" spans="1:9" x14ac:dyDescent="0.3">
      <c r="A10" s="104" t="s">
        <v>158</v>
      </c>
      <c r="B10" s="105">
        <v>11</v>
      </c>
      <c r="C10" s="105"/>
      <c r="D10" s="105" t="s">
        <v>47</v>
      </c>
      <c r="E10" s="304">
        <v>0</v>
      </c>
      <c r="F10" s="304">
        <v>25000</v>
      </c>
      <c r="G10" s="304">
        <v>25000</v>
      </c>
      <c r="H10" s="304">
        <v>25000</v>
      </c>
      <c r="I10" s="305">
        <v>25000</v>
      </c>
    </row>
    <row r="11" spans="1:9" x14ac:dyDescent="0.3">
      <c r="A11" s="104"/>
      <c r="B11" s="105">
        <v>71</v>
      </c>
      <c r="C11" s="105"/>
      <c r="D11" s="105" t="s">
        <v>466</v>
      </c>
      <c r="E11" s="304">
        <v>0</v>
      </c>
      <c r="F11" s="304">
        <v>0</v>
      </c>
      <c r="G11" s="304">
        <v>0</v>
      </c>
      <c r="H11" s="304">
        <v>0</v>
      </c>
      <c r="I11" s="305">
        <v>0</v>
      </c>
    </row>
    <row r="12" spans="1:9" x14ac:dyDescent="0.3">
      <c r="A12" s="104"/>
      <c r="B12" s="105">
        <v>72</v>
      </c>
      <c r="C12" s="105"/>
      <c r="D12" s="105" t="s">
        <v>421</v>
      </c>
      <c r="E12" s="304">
        <v>0</v>
      </c>
      <c r="F12" s="304">
        <v>0</v>
      </c>
      <c r="G12" s="304">
        <v>0</v>
      </c>
      <c r="H12" s="304">
        <v>0</v>
      </c>
      <c r="I12" s="305">
        <v>0</v>
      </c>
    </row>
    <row r="13" spans="1:9" x14ac:dyDescent="0.3">
      <c r="A13" s="104"/>
      <c r="B13" s="105"/>
      <c r="C13" s="105"/>
      <c r="D13" s="105"/>
      <c r="E13" s="304"/>
      <c r="F13" s="304"/>
      <c r="G13" s="304"/>
      <c r="H13" s="137"/>
      <c r="I13" s="217"/>
    </row>
    <row r="14" spans="1:9" x14ac:dyDescent="0.3">
      <c r="A14" s="125"/>
      <c r="B14" s="124">
        <v>4</v>
      </c>
      <c r="C14" s="130"/>
      <c r="D14" s="130" t="s">
        <v>438</v>
      </c>
      <c r="E14" s="137">
        <f>E15</f>
        <v>0</v>
      </c>
      <c r="F14" s="137">
        <f>F15</f>
        <v>25000</v>
      </c>
      <c r="G14" s="137">
        <f>G15</f>
        <v>25000</v>
      </c>
      <c r="H14" s="137">
        <f>H15</f>
        <v>25000</v>
      </c>
      <c r="I14" s="217">
        <f>I15</f>
        <v>25000</v>
      </c>
    </row>
    <row r="15" spans="1:9" x14ac:dyDescent="0.3">
      <c r="A15" s="106"/>
      <c r="B15" s="8">
        <v>41</v>
      </c>
      <c r="C15" s="8"/>
      <c r="D15" s="13" t="s">
        <v>422</v>
      </c>
      <c r="E15" s="253">
        <v>0</v>
      </c>
      <c r="F15" s="253">
        <v>25000</v>
      </c>
      <c r="G15" s="253">
        <v>25000</v>
      </c>
      <c r="H15" s="253">
        <v>25000</v>
      </c>
      <c r="I15" s="215">
        <v>25000</v>
      </c>
    </row>
    <row r="16" spans="1:9" x14ac:dyDescent="0.3">
      <c r="A16" s="2"/>
      <c r="E16" s="301"/>
      <c r="F16" s="301"/>
      <c r="G16" s="301"/>
      <c r="H16" s="253"/>
      <c r="I16" s="215"/>
    </row>
    <row r="17" spans="1:9" ht="28.8" x14ac:dyDescent="0.3">
      <c r="A17" s="101" t="s">
        <v>141</v>
      </c>
      <c r="B17" s="102"/>
      <c r="C17" s="102" t="s">
        <v>419</v>
      </c>
      <c r="D17" s="103" t="s">
        <v>550</v>
      </c>
      <c r="E17" s="302">
        <f>E23</f>
        <v>80985.64</v>
      </c>
      <c r="F17" s="302">
        <f>F23</f>
        <v>150000</v>
      </c>
      <c r="G17" s="302">
        <f>G23</f>
        <v>120000</v>
      </c>
      <c r="H17" s="302">
        <f>H23</f>
        <v>170000</v>
      </c>
      <c r="I17" s="303">
        <f>I23</f>
        <v>150000</v>
      </c>
    </row>
    <row r="18" spans="1:9" x14ac:dyDescent="0.3">
      <c r="A18" s="104" t="s">
        <v>142</v>
      </c>
      <c r="B18" s="105">
        <v>66</v>
      </c>
      <c r="C18" s="105"/>
      <c r="D18" s="105" t="s">
        <v>424</v>
      </c>
      <c r="E18" s="304"/>
      <c r="F18" s="304"/>
      <c r="G18" s="304"/>
      <c r="H18" s="137"/>
      <c r="I18" s="217"/>
    </row>
    <row r="19" spans="1:9" x14ac:dyDescent="0.3">
      <c r="A19" s="104" t="s">
        <v>158</v>
      </c>
      <c r="B19" s="105">
        <v>11</v>
      </c>
      <c r="C19" s="105"/>
      <c r="D19" s="105" t="s">
        <v>47</v>
      </c>
      <c r="E19" s="304">
        <v>0</v>
      </c>
      <c r="F19" s="304">
        <v>40000</v>
      </c>
      <c r="G19" s="304">
        <v>15000</v>
      </c>
      <c r="H19" s="304">
        <v>69000</v>
      </c>
      <c r="I19" s="305">
        <v>49000</v>
      </c>
    </row>
    <row r="20" spans="1:9" x14ac:dyDescent="0.3">
      <c r="A20" s="104"/>
      <c r="B20" s="105">
        <v>61</v>
      </c>
      <c r="C20" s="105"/>
      <c r="D20" s="105" t="s">
        <v>56</v>
      </c>
      <c r="E20" s="304">
        <v>9592.8799999999992</v>
      </c>
      <c r="F20" s="304">
        <v>90000</v>
      </c>
      <c r="G20" s="304">
        <v>90000</v>
      </c>
      <c r="H20" s="304">
        <v>86000</v>
      </c>
      <c r="I20" s="305">
        <v>86000</v>
      </c>
    </row>
    <row r="21" spans="1:9" x14ac:dyDescent="0.3">
      <c r="A21" s="104"/>
      <c r="B21" s="105">
        <v>72</v>
      </c>
      <c r="C21" s="105"/>
      <c r="D21" s="105" t="s">
        <v>421</v>
      </c>
      <c r="E21" s="304">
        <v>71392.759999999995</v>
      </c>
      <c r="F21" s="304">
        <v>20000</v>
      </c>
      <c r="G21" s="304">
        <v>15000</v>
      </c>
      <c r="H21" s="304">
        <v>15000</v>
      </c>
      <c r="I21" s="305">
        <v>15000</v>
      </c>
    </row>
    <row r="22" spans="1:9" x14ac:dyDescent="0.3">
      <c r="A22" s="2"/>
      <c r="E22" s="301"/>
      <c r="F22" s="301"/>
      <c r="G22" s="301"/>
      <c r="H22" s="253"/>
      <c r="I22" s="215"/>
    </row>
    <row r="23" spans="1:9" x14ac:dyDescent="0.3">
      <c r="A23" s="2"/>
      <c r="B23" s="124">
        <v>3</v>
      </c>
      <c r="C23" s="130"/>
      <c r="D23" s="130" t="s">
        <v>4</v>
      </c>
      <c r="E23" s="253">
        <f>E24</f>
        <v>80985.64</v>
      </c>
      <c r="F23" s="253">
        <f>F24</f>
        <v>150000</v>
      </c>
      <c r="G23" s="253">
        <f>G24</f>
        <v>120000</v>
      </c>
      <c r="H23" s="253">
        <f>H24</f>
        <v>170000</v>
      </c>
      <c r="I23" s="215">
        <f>I24</f>
        <v>150000</v>
      </c>
    </row>
    <row r="24" spans="1:9" x14ac:dyDescent="0.3">
      <c r="A24" s="106"/>
      <c r="B24" s="8">
        <v>32</v>
      </c>
      <c r="C24" s="8"/>
      <c r="D24" s="13" t="s">
        <v>36</v>
      </c>
      <c r="E24" s="253">
        <v>80985.64</v>
      </c>
      <c r="F24" s="253">
        <v>150000</v>
      </c>
      <c r="G24" s="253">
        <v>120000</v>
      </c>
      <c r="H24" s="253">
        <v>170000</v>
      </c>
      <c r="I24" s="215">
        <v>150000</v>
      </c>
    </row>
    <row r="25" spans="1:9" x14ac:dyDescent="0.3">
      <c r="A25" s="106"/>
      <c r="B25" s="8"/>
      <c r="C25" s="8"/>
      <c r="D25" s="13"/>
      <c r="E25" s="253"/>
      <c r="F25" s="253"/>
      <c r="G25" s="253"/>
      <c r="H25" s="253"/>
      <c r="I25" s="215"/>
    </row>
    <row r="26" spans="1:9" ht="28.8" x14ac:dyDescent="0.3">
      <c r="A26" s="101" t="s">
        <v>141</v>
      </c>
      <c r="B26" s="128"/>
      <c r="C26" s="128" t="s">
        <v>423</v>
      </c>
      <c r="D26" s="103" t="s">
        <v>426</v>
      </c>
      <c r="E26" s="302">
        <f>E30</f>
        <v>1417.6</v>
      </c>
      <c r="F26" s="302">
        <f>F30</f>
        <v>20000</v>
      </c>
      <c r="G26" s="302">
        <f>G30</f>
        <v>20000</v>
      </c>
      <c r="H26" s="302">
        <f>H30</f>
        <v>20000</v>
      </c>
      <c r="I26" s="303">
        <f>I30</f>
        <v>20000</v>
      </c>
    </row>
    <row r="27" spans="1:9" x14ac:dyDescent="0.3">
      <c r="A27" s="104" t="s">
        <v>142</v>
      </c>
      <c r="B27" s="290">
        <v>45</v>
      </c>
      <c r="C27" s="127"/>
      <c r="D27" s="105" t="s">
        <v>273</v>
      </c>
      <c r="E27" s="304"/>
      <c r="F27" s="304"/>
      <c r="G27" s="304"/>
      <c r="H27" s="137"/>
      <c r="I27" s="217"/>
    </row>
    <row r="28" spans="1:9" x14ac:dyDescent="0.3">
      <c r="A28" s="104" t="s">
        <v>158</v>
      </c>
      <c r="B28" s="290">
        <v>11</v>
      </c>
      <c r="C28" s="127"/>
      <c r="D28" s="105" t="s">
        <v>47</v>
      </c>
      <c r="E28" s="304">
        <v>1417.6</v>
      </c>
      <c r="F28" s="304">
        <v>20000</v>
      </c>
      <c r="G28" s="304">
        <v>20000</v>
      </c>
      <c r="H28" s="304">
        <v>20000</v>
      </c>
      <c r="I28" s="305">
        <v>20000</v>
      </c>
    </row>
    <row r="29" spans="1:9" x14ac:dyDescent="0.3">
      <c r="A29" s="106"/>
      <c r="B29" s="8"/>
      <c r="C29" s="8"/>
      <c r="D29" s="13"/>
      <c r="E29" s="253"/>
      <c r="F29" s="253"/>
      <c r="G29" s="253"/>
      <c r="H29" s="253"/>
      <c r="I29" s="215"/>
    </row>
    <row r="30" spans="1:9" x14ac:dyDescent="0.3">
      <c r="A30" s="106"/>
      <c r="B30" s="124">
        <v>3</v>
      </c>
      <c r="C30" s="130"/>
      <c r="D30" s="130" t="s">
        <v>4</v>
      </c>
      <c r="E30" s="253">
        <f>E31</f>
        <v>1417.6</v>
      </c>
      <c r="F30" s="253">
        <f>F31</f>
        <v>20000</v>
      </c>
      <c r="G30" s="253">
        <f>G31</f>
        <v>20000</v>
      </c>
      <c r="H30" s="253">
        <f>H31</f>
        <v>20000</v>
      </c>
      <c r="I30" s="215">
        <f>I31</f>
        <v>20000</v>
      </c>
    </row>
    <row r="31" spans="1:9" x14ac:dyDescent="0.3">
      <c r="A31" s="106"/>
      <c r="B31" s="8">
        <v>32</v>
      </c>
      <c r="C31" s="8"/>
      <c r="D31" s="13" t="s">
        <v>36</v>
      </c>
      <c r="E31" s="253">
        <v>1417.6</v>
      </c>
      <c r="F31" s="253">
        <v>20000</v>
      </c>
      <c r="G31" s="253">
        <v>20000</v>
      </c>
      <c r="H31" s="253">
        <v>20000</v>
      </c>
      <c r="I31" s="215">
        <v>20000</v>
      </c>
    </row>
    <row r="32" spans="1:9" x14ac:dyDescent="0.3">
      <c r="A32" s="106"/>
      <c r="B32" s="8"/>
      <c r="C32" s="8"/>
      <c r="D32" s="13"/>
      <c r="E32" s="253"/>
      <c r="F32" s="253"/>
      <c r="G32" s="253"/>
      <c r="H32" s="253"/>
      <c r="I32" s="215"/>
    </row>
    <row r="33" spans="1:9" x14ac:dyDescent="0.3">
      <c r="A33" s="101" t="s">
        <v>141</v>
      </c>
      <c r="B33" s="128"/>
      <c r="C33" s="128" t="s">
        <v>425</v>
      </c>
      <c r="D33" s="102" t="s">
        <v>428</v>
      </c>
      <c r="E33" s="302">
        <f>E37</f>
        <v>2500</v>
      </c>
      <c r="F33" s="302">
        <f>F37</f>
        <v>4000</v>
      </c>
      <c r="G33" s="302">
        <f>G37</f>
        <v>4000</v>
      </c>
      <c r="H33" s="302">
        <f>H37</f>
        <v>4000</v>
      </c>
      <c r="I33" s="303">
        <f>I37</f>
        <v>4000</v>
      </c>
    </row>
    <row r="34" spans="1:9" x14ac:dyDescent="0.3">
      <c r="A34" s="104" t="s">
        <v>142</v>
      </c>
      <c r="B34" s="290">
        <v>11</v>
      </c>
      <c r="C34" s="127"/>
      <c r="D34" s="105" t="s">
        <v>146</v>
      </c>
      <c r="E34" s="304"/>
      <c r="F34" s="304"/>
      <c r="G34" s="304"/>
      <c r="H34" s="304"/>
      <c r="I34" s="305"/>
    </row>
    <row r="35" spans="1:9" x14ac:dyDescent="0.3">
      <c r="A35" s="104" t="s">
        <v>158</v>
      </c>
      <c r="B35" s="290">
        <v>11</v>
      </c>
      <c r="C35" s="127"/>
      <c r="D35" s="105" t="s">
        <v>47</v>
      </c>
      <c r="E35" s="304">
        <v>2500</v>
      </c>
      <c r="F35" s="304">
        <v>4000</v>
      </c>
      <c r="G35" s="304">
        <v>4000</v>
      </c>
      <c r="H35" s="304">
        <v>4000</v>
      </c>
      <c r="I35" s="305">
        <v>4000</v>
      </c>
    </row>
    <row r="36" spans="1:9" x14ac:dyDescent="0.3">
      <c r="A36" s="104"/>
      <c r="B36" s="127"/>
      <c r="C36" s="127"/>
      <c r="D36" s="105"/>
      <c r="E36" s="304"/>
      <c r="F36" s="304"/>
      <c r="G36" s="304"/>
      <c r="H36" s="137"/>
      <c r="I36" s="217"/>
    </row>
    <row r="37" spans="1:9" x14ac:dyDescent="0.3">
      <c r="A37" s="104"/>
      <c r="B37" s="124">
        <v>3</v>
      </c>
      <c r="C37" s="130"/>
      <c r="D37" s="130" t="s">
        <v>4</v>
      </c>
      <c r="E37" s="137">
        <f>E38</f>
        <v>2500</v>
      </c>
      <c r="F37" s="137">
        <f>F38</f>
        <v>4000</v>
      </c>
      <c r="G37" s="137">
        <f>G38</f>
        <v>4000</v>
      </c>
      <c r="H37" s="137">
        <f>H38</f>
        <v>4000</v>
      </c>
      <c r="I37" s="217">
        <f>I38</f>
        <v>4000</v>
      </c>
    </row>
    <row r="38" spans="1:9" x14ac:dyDescent="0.3">
      <c r="A38" s="106"/>
      <c r="B38" s="8">
        <v>32</v>
      </c>
      <c r="C38" s="8"/>
      <c r="D38" s="13" t="s">
        <v>36</v>
      </c>
      <c r="E38" s="253">
        <v>2500</v>
      </c>
      <c r="F38" s="253">
        <v>4000</v>
      </c>
      <c r="G38" s="253">
        <v>4000</v>
      </c>
      <c r="H38" s="253">
        <v>4000</v>
      </c>
      <c r="I38" s="215">
        <v>4000</v>
      </c>
    </row>
    <row r="39" spans="1:9" x14ac:dyDescent="0.3">
      <c r="A39" s="2"/>
      <c r="E39" s="301"/>
      <c r="F39" s="301"/>
      <c r="G39" s="301"/>
      <c r="H39" s="253"/>
      <c r="I39" s="215"/>
    </row>
    <row r="40" spans="1:9" ht="28.8" x14ac:dyDescent="0.3">
      <c r="A40" s="101" t="s">
        <v>141</v>
      </c>
      <c r="B40" s="102"/>
      <c r="C40" s="102" t="s">
        <v>427</v>
      </c>
      <c r="D40" s="103" t="s">
        <v>429</v>
      </c>
      <c r="E40" s="302">
        <f>E45</f>
        <v>0</v>
      </c>
      <c r="F40" s="302">
        <f>F45</f>
        <v>20000</v>
      </c>
      <c r="G40" s="302">
        <f>G45</f>
        <v>15000</v>
      </c>
      <c r="H40" s="302">
        <f>H45</f>
        <v>20000</v>
      </c>
      <c r="I40" s="303">
        <f>I45</f>
        <v>20000</v>
      </c>
    </row>
    <row r="41" spans="1:9" x14ac:dyDescent="0.3">
      <c r="A41" s="104" t="s">
        <v>142</v>
      </c>
      <c r="B41" s="290">
        <v>62</v>
      </c>
      <c r="C41" s="105"/>
      <c r="D41" s="105" t="s">
        <v>93</v>
      </c>
      <c r="E41" s="304"/>
      <c r="F41" s="304"/>
      <c r="G41" s="304"/>
      <c r="H41" s="137"/>
      <c r="I41" s="217"/>
    </row>
    <row r="42" spans="1:9" x14ac:dyDescent="0.3">
      <c r="A42" s="104" t="s">
        <v>158</v>
      </c>
      <c r="B42" s="290">
        <v>11</v>
      </c>
      <c r="C42" s="105"/>
      <c r="D42" s="105" t="s">
        <v>47</v>
      </c>
      <c r="E42" s="304">
        <v>0</v>
      </c>
      <c r="F42" s="304">
        <v>20000</v>
      </c>
      <c r="G42" s="304">
        <v>15000</v>
      </c>
      <c r="H42" s="304">
        <v>20000</v>
      </c>
      <c r="I42" s="305">
        <v>20000</v>
      </c>
    </row>
    <row r="43" spans="1:9" x14ac:dyDescent="0.3">
      <c r="A43" s="104"/>
      <c r="B43" s="290">
        <v>61</v>
      </c>
      <c r="C43" s="105"/>
      <c r="D43" s="105" t="s">
        <v>56</v>
      </c>
      <c r="E43" s="304">
        <v>0</v>
      </c>
      <c r="F43" s="304">
        <v>0</v>
      </c>
      <c r="G43" s="304">
        <v>0</v>
      </c>
      <c r="H43" s="304">
        <v>0</v>
      </c>
      <c r="I43" s="305">
        <v>0</v>
      </c>
    </row>
    <row r="44" spans="1:9" x14ac:dyDescent="0.3">
      <c r="A44" s="104"/>
      <c r="B44" s="105"/>
      <c r="C44" s="105"/>
      <c r="D44" s="105"/>
      <c r="E44" s="304"/>
      <c r="F44" s="304"/>
      <c r="G44" s="304"/>
      <c r="H44" s="137"/>
      <c r="I44" s="217"/>
    </row>
    <row r="45" spans="1:9" x14ac:dyDescent="0.3">
      <c r="A45" s="104"/>
      <c r="B45" s="124">
        <v>3</v>
      </c>
      <c r="C45" s="130"/>
      <c r="D45" s="130" t="s">
        <v>4</v>
      </c>
      <c r="E45" s="137">
        <f>E46</f>
        <v>0</v>
      </c>
      <c r="F45" s="137">
        <f>F46</f>
        <v>20000</v>
      </c>
      <c r="G45" s="137">
        <f>G46</f>
        <v>15000</v>
      </c>
      <c r="H45" s="137">
        <f>H46</f>
        <v>20000</v>
      </c>
      <c r="I45" s="217">
        <f>I46</f>
        <v>20000</v>
      </c>
    </row>
    <row r="46" spans="1:9" x14ac:dyDescent="0.3">
      <c r="A46" s="106"/>
      <c r="B46" s="8">
        <v>32</v>
      </c>
      <c r="C46" s="13"/>
      <c r="D46" s="13" t="s">
        <v>36</v>
      </c>
      <c r="E46" s="253">
        <v>0</v>
      </c>
      <c r="F46" s="253">
        <v>20000</v>
      </c>
      <c r="G46" s="253">
        <v>15000</v>
      </c>
      <c r="H46" s="253">
        <v>20000</v>
      </c>
      <c r="I46" s="215">
        <v>20000</v>
      </c>
    </row>
    <row r="47" spans="1:9" x14ac:dyDescent="0.3">
      <c r="A47" s="2"/>
      <c r="E47" s="301"/>
      <c r="F47" s="301"/>
      <c r="G47" s="301"/>
      <c r="H47" s="253"/>
      <c r="I47" s="215"/>
    </row>
    <row r="48" spans="1:9" x14ac:dyDescent="0.3">
      <c r="A48" s="101" t="s">
        <v>164</v>
      </c>
      <c r="B48" s="102"/>
      <c r="C48" s="102" t="s">
        <v>430</v>
      </c>
      <c r="D48" s="102" t="s">
        <v>431</v>
      </c>
      <c r="E48" s="302">
        <f>E54</f>
        <v>0</v>
      </c>
      <c r="F48" s="302">
        <f>F54</f>
        <v>100000</v>
      </c>
      <c r="G48" s="302">
        <f>G54</f>
        <v>100000</v>
      </c>
      <c r="H48" s="302">
        <f>H54</f>
        <v>100000</v>
      </c>
      <c r="I48" s="303">
        <f>I54</f>
        <v>100000</v>
      </c>
    </row>
    <row r="49" spans="1:9" x14ac:dyDescent="0.3">
      <c r="A49" s="104" t="s">
        <v>142</v>
      </c>
      <c r="B49" s="290">
        <v>49</v>
      </c>
      <c r="C49" s="105"/>
      <c r="D49" s="105" t="s">
        <v>368</v>
      </c>
      <c r="E49" s="304"/>
      <c r="F49" s="304"/>
      <c r="G49" s="304"/>
      <c r="H49" s="137"/>
      <c r="I49" s="217"/>
    </row>
    <row r="50" spans="1:9" x14ac:dyDescent="0.3">
      <c r="A50" s="104" t="s">
        <v>158</v>
      </c>
      <c r="B50" s="290">
        <v>11</v>
      </c>
      <c r="C50" s="105"/>
      <c r="D50" s="105" t="s">
        <v>47</v>
      </c>
      <c r="E50" s="304">
        <v>0</v>
      </c>
      <c r="F50" s="304">
        <v>70000</v>
      </c>
      <c r="G50" s="304">
        <v>100000</v>
      </c>
      <c r="H50" s="304">
        <v>100000</v>
      </c>
      <c r="I50" s="305">
        <v>100000</v>
      </c>
    </row>
    <row r="51" spans="1:9" x14ac:dyDescent="0.3">
      <c r="A51" s="104"/>
      <c r="B51" s="290">
        <v>61</v>
      </c>
      <c r="C51" s="105"/>
      <c r="D51" s="105" t="s">
        <v>56</v>
      </c>
      <c r="E51" s="304">
        <v>0</v>
      </c>
      <c r="F51" s="304">
        <v>0</v>
      </c>
      <c r="G51" s="304">
        <v>0</v>
      </c>
      <c r="H51" s="304">
        <v>0</v>
      </c>
      <c r="I51" s="305">
        <v>0</v>
      </c>
    </row>
    <row r="52" spans="1:9" x14ac:dyDescent="0.3">
      <c r="A52" s="104"/>
      <c r="B52" s="290">
        <v>72</v>
      </c>
      <c r="C52" s="105"/>
      <c r="D52" s="105" t="s">
        <v>421</v>
      </c>
      <c r="E52" s="304">
        <v>0</v>
      </c>
      <c r="F52" s="304">
        <v>30000</v>
      </c>
      <c r="G52" s="304">
        <v>0</v>
      </c>
      <c r="H52" s="304">
        <v>0</v>
      </c>
      <c r="I52" s="305">
        <v>0</v>
      </c>
    </row>
    <row r="53" spans="1:9" x14ac:dyDescent="0.3">
      <c r="A53" s="2"/>
      <c r="E53" s="301"/>
      <c r="F53" s="301"/>
      <c r="G53" s="301"/>
      <c r="H53" s="253"/>
      <c r="I53" s="215"/>
    </row>
    <row r="54" spans="1:9" x14ac:dyDescent="0.3">
      <c r="A54" s="2"/>
      <c r="B54" s="124">
        <v>4</v>
      </c>
      <c r="C54" s="130"/>
      <c r="D54" s="130" t="s">
        <v>455</v>
      </c>
      <c r="E54" s="253">
        <f>E56</f>
        <v>0</v>
      </c>
      <c r="F54" s="253">
        <f>F56</f>
        <v>100000</v>
      </c>
      <c r="G54" s="253">
        <f>G55+G56</f>
        <v>100000</v>
      </c>
      <c r="H54" s="253">
        <f>H55+H56</f>
        <v>100000</v>
      </c>
      <c r="I54" s="215">
        <f>I55+I56</f>
        <v>100000</v>
      </c>
    </row>
    <row r="55" spans="1:9" x14ac:dyDescent="0.3">
      <c r="A55" s="2"/>
      <c r="B55" s="124">
        <v>41</v>
      </c>
      <c r="C55" s="130"/>
      <c r="D55" s="130" t="s">
        <v>422</v>
      </c>
      <c r="E55" s="253">
        <v>0</v>
      </c>
      <c r="F55" s="253">
        <v>0</v>
      </c>
      <c r="G55" s="253">
        <v>50000</v>
      </c>
      <c r="H55" s="253">
        <v>50000</v>
      </c>
      <c r="I55" s="215">
        <v>50000</v>
      </c>
    </row>
    <row r="56" spans="1:9" x14ac:dyDescent="0.3">
      <c r="A56" s="106"/>
      <c r="B56" s="8">
        <v>42</v>
      </c>
      <c r="C56" s="13"/>
      <c r="D56" s="13" t="s">
        <v>300</v>
      </c>
      <c r="E56" s="253">
        <v>0</v>
      </c>
      <c r="F56" s="253">
        <v>100000</v>
      </c>
      <c r="G56" s="253">
        <v>50000</v>
      </c>
      <c r="H56" s="253">
        <v>50000</v>
      </c>
      <c r="I56" s="215">
        <v>50000</v>
      </c>
    </row>
    <row r="57" spans="1:9" x14ac:dyDescent="0.3">
      <c r="A57" s="2"/>
      <c r="E57" s="301"/>
      <c r="F57" s="301"/>
      <c r="G57" s="301"/>
      <c r="H57" s="253"/>
      <c r="I57" s="215"/>
    </row>
    <row r="58" spans="1:9" x14ac:dyDescent="0.3">
      <c r="A58" s="101" t="s">
        <v>164</v>
      </c>
      <c r="B58" s="102"/>
      <c r="C58" s="102" t="s">
        <v>432</v>
      </c>
      <c r="D58" s="102" t="s">
        <v>433</v>
      </c>
      <c r="E58" s="302">
        <f>E63</f>
        <v>2986.2</v>
      </c>
      <c r="F58" s="302">
        <f>F63</f>
        <v>72000</v>
      </c>
      <c r="G58" s="302">
        <f>G63</f>
        <v>50000</v>
      </c>
      <c r="H58" s="302">
        <f>H63</f>
        <v>3000</v>
      </c>
      <c r="I58" s="303">
        <f>I63</f>
        <v>3000</v>
      </c>
    </row>
    <row r="59" spans="1:9" x14ac:dyDescent="0.3">
      <c r="A59" s="104" t="s">
        <v>142</v>
      </c>
      <c r="B59" s="105">
        <v>66</v>
      </c>
      <c r="C59" s="105"/>
      <c r="D59" s="105" t="s">
        <v>424</v>
      </c>
      <c r="E59" s="304"/>
      <c r="F59" s="304"/>
      <c r="G59" s="304"/>
      <c r="H59" s="137"/>
      <c r="I59" s="217"/>
    </row>
    <row r="60" spans="1:9" x14ac:dyDescent="0.3">
      <c r="A60" s="104" t="s">
        <v>158</v>
      </c>
      <c r="B60" s="105">
        <v>11</v>
      </c>
      <c r="C60" s="105"/>
      <c r="D60" s="105" t="s">
        <v>47</v>
      </c>
      <c r="E60" s="304">
        <v>2986.2</v>
      </c>
      <c r="F60" s="304">
        <v>30000</v>
      </c>
      <c r="G60" s="304">
        <v>8000</v>
      </c>
      <c r="H60" s="304">
        <v>3000</v>
      </c>
      <c r="I60" s="305">
        <v>3000</v>
      </c>
    </row>
    <row r="61" spans="1:9" x14ac:dyDescent="0.3">
      <c r="A61" s="104"/>
      <c r="B61" s="105">
        <v>51</v>
      </c>
      <c r="C61" s="105"/>
      <c r="D61" s="105" t="s">
        <v>24</v>
      </c>
      <c r="E61" s="304">
        <v>0</v>
      </c>
      <c r="F61" s="304">
        <v>42000</v>
      </c>
      <c r="G61" s="304">
        <v>42000</v>
      </c>
      <c r="H61" s="304">
        <v>0</v>
      </c>
      <c r="I61" s="305">
        <v>0</v>
      </c>
    </row>
    <row r="62" spans="1:9" x14ac:dyDescent="0.3">
      <c r="A62" s="2"/>
      <c r="E62" s="301"/>
      <c r="F62" s="301"/>
      <c r="G62" s="301"/>
      <c r="H62" s="253"/>
      <c r="I62" s="215"/>
    </row>
    <row r="63" spans="1:9" x14ac:dyDescent="0.3">
      <c r="A63" s="2"/>
      <c r="B63" s="124">
        <v>3</v>
      </c>
      <c r="C63" s="130"/>
      <c r="D63" s="130" t="s">
        <v>4</v>
      </c>
      <c r="E63" s="253">
        <f>E64</f>
        <v>2986.2</v>
      </c>
      <c r="F63" s="253">
        <f>F64</f>
        <v>72000</v>
      </c>
      <c r="G63" s="253">
        <f>G64</f>
        <v>50000</v>
      </c>
      <c r="H63" s="253">
        <f>H64</f>
        <v>3000</v>
      </c>
      <c r="I63" s="215">
        <f>I64</f>
        <v>3000</v>
      </c>
    </row>
    <row r="64" spans="1:9" x14ac:dyDescent="0.3">
      <c r="A64" s="106"/>
      <c r="B64" s="8">
        <v>32</v>
      </c>
      <c r="C64" s="13"/>
      <c r="D64" s="13" t="s">
        <v>36</v>
      </c>
      <c r="E64" s="253">
        <v>2986.2</v>
      </c>
      <c r="F64" s="253">
        <v>72000</v>
      </c>
      <c r="G64" s="253">
        <v>50000</v>
      </c>
      <c r="H64" s="253">
        <v>3000</v>
      </c>
      <c r="I64" s="215">
        <v>3000</v>
      </c>
    </row>
    <row r="65" spans="1:9" x14ac:dyDescent="0.3">
      <c r="A65" s="2"/>
      <c r="E65" s="301"/>
      <c r="F65" s="301"/>
      <c r="G65" s="301"/>
      <c r="H65" s="253"/>
      <c r="I65" s="215"/>
    </row>
    <row r="66" spans="1:9" x14ac:dyDescent="0.3">
      <c r="A66" s="101" t="s">
        <v>164</v>
      </c>
      <c r="B66" s="102"/>
      <c r="C66" s="102" t="s">
        <v>434</v>
      </c>
      <c r="D66" s="102" t="s">
        <v>435</v>
      </c>
      <c r="E66" s="302">
        <f>E71</f>
        <v>0</v>
      </c>
      <c r="F66" s="302">
        <v>100000</v>
      </c>
      <c r="G66" s="302">
        <f>G71</f>
        <v>160000</v>
      </c>
      <c r="H66" s="302">
        <f>H71</f>
        <v>50000</v>
      </c>
      <c r="I66" s="303">
        <f>I71</f>
        <v>50000</v>
      </c>
    </row>
    <row r="67" spans="1:9" x14ac:dyDescent="0.3">
      <c r="A67" s="104" t="s">
        <v>142</v>
      </c>
      <c r="B67" s="105">
        <v>62</v>
      </c>
      <c r="C67" s="105"/>
      <c r="D67" s="105" t="s">
        <v>93</v>
      </c>
      <c r="E67" s="304"/>
      <c r="F67" s="304"/>
      <c r="G67" s="304"/>
      <c r="H67" s="137"/>
      <c r="I67" s="217"/>
    </row>
    <row r="68" spans="1:9" x14ac:dyDescent="0.3">
      <c r="A68" s="104" t="s">
        <v>158</v>
      </c>
      <c r="B68" s="105">
        <v>11</v>
      </c>
      <c r="C68" s="105"/>
      <c r="D68" s="105" t="s">
        <v>47</v>
      </c>
      <c r="E68" s="304">
        <v>0</v>
      </c>
      <c r="F68" s="304">
        <v>22000</v>
      </c>
      <c r="G68" s="304">
        <f>G66-G69</f>
        <v>82000</v>
      </c>
      <c r="H68" s="304">
        <v>50000</v>
      </c>
      <c r="I68" s="305">
        <v>50000</v>
      </c>
    </row>
    <row r="69" spans="1:9" x14ac:dyDescent="0.3">
      <c r="A69" s="104"/>
      <c r="B69" s="105">
        <v>51</v>
      </c>
      <c r="C69" s="105"/>
      <c r="D69" s="105" t="s">
        <v>24</v>
      </c>
      <c r="E69" s="304">
        <v>0</v>
      </c>
      <c r="F69" s="304">
        <v>78000</v>
      </c>
      <c r="G69" s="304">
        <v>78000</v>
      </c>
      <c r="H69" s="304">
        <v>0</v>
      </c>
      <c r="I69" s="305">
        <v>0</v>
      </c>
    </row>
    <row r="70" spans="1:9" x14ac:dyDescent="0.3">
      <c r="A70" s="2"/>
      <c r="E70" s="301"/>
      <c r="F70" s="301"/>
      <c r="G70" s="301"/>
      <c r="H70" s="253"/>
      <c r="I70" s="215"/>
    </row>
    <row r="71" spans="1:9" x14ac:dyDescent="0.3">
      <c r="A71" s="2"/>
      <c r="B71" s="124">
        <v>4</v>
      </c>
      <c r="C71" s="130"/>
      <c r="D71" s="130" t="s">
        <v>514</v>
      </c>
      <c r="E71" s="253">
        <f>E72</f>
        <v>0</v>
      </c>
      <c r="F71" s="253">
        <f>F72</f>
        <v>100000</v>
      </c>
      <c r="G71" s="253">
        <f>G72</f>
        <v>160000</v>
      </c>
      <c r="H71" s="253">
        <f>H72</f>
        <v>50000</v>
      </c>
      <c r="I71" s="215">
        <f>I72</f>
        <v>50000</v>
      </c>
    </row>
    <row r="72" spans="1:9" x14ac:dyDescent="0.3">
      <c r="A72" s="106"/>
      <c r="B72" s="8">
        <v>42</v>
      </c>
      <c r="C72" s="13"/>
      <c r="D72" s="13" t="s">
        <v>300</v>
      </c>
      <c r="E72" s="253">
        <v>0</v>
      </c>
      <c r="F72" s="253">
        <v>100000</v>
      </c>
      <c r="G72" s="253">
        <v>160000</v>
      </c>
      <c r="H72" s="253">
        <v>50000</v>
      </c>
      <c r="I72" s="215">
        <v>50000</v>
      </c>
    </row>
    <row r="73" spans="1:9" x14ac:dyDescent="0.3">
      <c r="A73" s="106"/>
      <c r="B73" s="8"/>
      <c r="C73" s="13"/>
      <c r="D73" s="13"/>
      <c r="E73" s="253"/>
      <c r="F73" s="253"/>
      <c r="G73" s="253"/>
      <c r="H73" s="253"/>
      <c r="I73" s="215"/>
    </row>
    <row r="74" spans="1:9" x14ac:dyDescent="0.3">
      <c r="A74" s="101" t="s">
        <v>164</v>
      </c>
      <c r="B74" s="128"/>
      <c r="C74" s="102" t="s">
        <v>474</v>
      </c>
      <c r="D74" s="102" t="s">
        <v>485</v>
      </c>
      <c r="E74" s="302">
        <v>0</v>
      </c>
      <c r="F74" s="302">
        <v>110000</v>
      </c>
      <c r="G74" s="302">
        <v>450000</v>
      </c>
      <c r="H74" s="302">
        <f>H78</f>
        <v>20000</v>
      </c>
      <c r="I74" s="303">
        <f>I78</f>
        <v>0</v>
      </c>
    </row>
    <row r="75" spans="1:9" x14ac:dyDescent="0.3">
      <c r="A75" s="104" t="s">
        <v>142</v>
      </c>
      <c r="B75" s="290">
        <v>62</v>
      </c>
      <c r="C75" s="105"/>
      <c r="D75" s="105" t="s">
        <v>93</v>
      </c>
      <c r="E75" s="304"/>
      <c r="F75" s="304"/>
      <c r="G75" s="304"/>
      <c r="H75" s="137"/>
      <c r="I75" s="217"/>
    </row>
    <row r="76" spans="1:9" x14ac:dyDescent="0.3">
      <c r="A76" s="104" t="s">
        <v>158</v>
      </c>
      <c r="B76" s="290">
        <v>11</v>
      </c>
      <c r="C76" s="105"/>
      <c r="D76" s="105" t="s">
        <v>47</v>
      </c>
      <c r="E76" s="304">
        <v>0</v>
      </c>
      <c r="F76" s="304">
        <v>110000</v>
      </c>
      <c r="G76" s="304">
        <v>450000</v>
      </c>
      <c r="H76" s="304">
        <v>20000</v>
      </c>
      <c r="I76" s="305">
        <v>0</v>
      </c>
    </row>
    <row r="77" spans="1:9" x14ac:dyDescent="0.3">
      <c r="A77" s="106"/>
      <c r="B77" s="8"/>
      <c r="C77" s="13"/>
      <c r="D77" s="13"/>
      <c r="E77" s="253"/>
      <c r="F77" s="253"/>
      <c r="G77" s="253"/>
      <c r="H77" s="253"/>
      <c r="I77" s="215"/>
    </row>
    <row r="78" spans="1:9" x14ac:dyDescent="0.3">
      <c r="A78" s="106"/>
      <c r="B78" s="8">
        <v>4</v>
      </c>
      <c r="C78" s="13"/>
      <c r="D78" s="13" t="s">
        <v>455</v>
      </c>
      <c r="E78" s="253">
        <v>0</v>
      </c>
      <c r="F78" s="253">
        <v>110000</v>
      </c>
      <c r="G78" s="253">
        <v>450000</v>
      </c>
      <c r="H78" s="253">
        <f>H79</f>
        <v>20000</v>
      </c>
      <c r="I78" s="215">
        <f>I79</f>
        <v>0</v>
      </c>
    </row>
    <row r="79" spans="1:9" x14ac:dyDescent="0.3">
      <c r="A79" s="106"/>
      <c r="B79" s="8">
        <v>45</v>
      </c>
      <c r="C79" s="13"/>
      <c r="D79" s="13" t="s">
        <v>475</v>
      </c>
      <c r="E79" s="253">
        <v>0</v>
      </c>
      <c r="F79" s="253">
        <v>110000</v>
      </c>
      <c r="G79" s="253">
        <v>450000</v>
      </c>
      <c r="H79" s="253">
        <v>20000</v>
      </c>
      <c r="I79" s="215">
        <v>0</v>
      </c>
    </row>
    <row r="80" spans="1:9" x14ac:dyDescent="0.3">
      <c r="A80" s="106"/>
      <c r="B80" s="8"/>
      <c r="C80" s="13"/>
      <c r="D80" s="13"/>
      <c r="E80" s="253"/>
      <c r="F80" s="253"/>
      <c r="G80" s="253"/>
      <c r="H80" s="253"/>
      <c r="I80" s="215"/>
    </row>
    <row r="81" spans="1:9" x14ac:dyDescent="0.3">
      <c r="A81" s="101" t="s">
        <v>164</v>
      </c>
      <c r="B81" s="128"/>
      <c r="C81" s="102" t="s">
        <v>498</v>
      </c>
      <c r="D81" s="102" t="s">
        <v>500</v>
      </c>
      <c r="E81" s="302">
        <v>0</v>
      </c>
      <c r="F81" s="302">
        <v>40000</v>
      </c>
      <c r="G81" s="302">
        <v>0</v>
      </c>
      <c r="H81" s="302">
        <v>0</v>
      </c>
      <c r="I81" s="303">
        <v>0</v>
      </c>
    </row>
    <row r="82" spans="1:9" x14ac:dyDescent="0.3">
      <c r="A82" s="104" t="s">
        <v>142</v>
      </c>
      <c r="B82" s="290">
        <v>62</v>
      </c>
      <c r="C82" s="105"/>
      <c r="D82" s="105" t="s">
        <v>93</v>
      </c>
      <c r="E82" s="301"/>
      <c r="F82" s="301"/>
      <c r="G82" s="301"/>
      <c r="H82" s="301"/>
      <c r="I82" s="306"/>
    </row>
    <row r="83" spans="1:9" x14ac:dyDescent="0.3">
      <c r="A83" s="104" t="s">
        <v>158</v>
      </c>
      <c r="B83" s="290">
        <v>11</v>
      </c>
      <c r="C83" s="105"/>
      <c r="D83" s="105" t="s">
        <v>47</v>
      </c>
      <c r="E83" s="301">
        <v>0</v>
      </c>
      <c r="F83" s="301">
        <v>40000</v>
      </c>
      <c r="G83" s="301">
        <v>0</v>
      </c>
      <c r="H83" s="301">
        <v>0</v>
      </c>
      <c r="I83" s="306">
        <v>0</v>
      </c>
    </row>
    <row r="84" spans="1:9" x14ac:dyDescent="0.3">
      <c r="A84" s="106"/>
      <c r="B84" s="8"/>
      <c r="C84" s="13"/>
      <c r="D84" s="13"/>
      <c r="E84" s="253"/>
      <c r="F84" s="253"/>
      <c r="G84" s="253"/>
      <c r="H84" s="253"/>
      <c r="I84" s="215"/>
    </row>
    <row r="85" spans="1:9" x14ac:dyDescent="0.3">
      <c r="A85" s="106"/>
      <c r="B85" s="8">
        <v>3</v>
      </c>
      <c r="C85" s="13"/>
      <c r="D85" s="130" t="s">
        <v>36</v>
      </c>
      <c r="E85" s="253">
        <v>0</v>
      </c>
      <c r="F85" s="253">
        <v>40000</v>
      </c>
      <c r="G85" s="253">
        <v>0</v>
      </c>
      <c r="H85" s="301">
        <v>0</v>
      </c>
      <c r="I85" s="306">
        <v>0</v>
      </c>
    </row>
    <row r="86" spans="1:9" x14ac:dyDescent="0.3">
      <c r="A86" s="106"/>
      <c r="B86" s="8">
        <v>38</v>
      </c>
      <c r="C86" s="13"/>
      <c r="D86" s="13" t="s">
        <v>499</v>
      </c>
      <c r="E86" s="253">
        <v>0</v>
      </c>
      <c r="F86" s="253">
        <v>40000</v>
      </c>
      <c r="G86" s="253">
        <v>0</v>
      </c>
      <c r="H86" s="301">
        <v>0</v>
      </c>
      <c r="I86" s="306">
        <v>0</v>
      </c>
    </row>
    <row r="87" spans="1:9" x14ac:dyDescent="0.3">
      <c r="A87" s="106"/>
      <c r="B87" s="8"/>
      <c r="C87" s="13"/>
      <c r="D87" s="13"/>
      <c r="E87" s="253"/>
      <c r="F87" s="253"/>
      <c r="G87" s="253"/>
      <c r="H87" s="301"/>
      <c r="I87" s="306"/>
    </row>
    <row r="88" spans="1:9" ht="28.8" x14ac:dyDescent="0.3">
      <c r="A88" s="101" t="s">
        <v>164</v>
      </c>
      <c r="B88" s="128"/>
      <c r="C88" s="102" t="s">
        <v>552</v>
      </c>
      <c r="D88" s="103" t="s">
        <v>556</v>
      </c>
      <c r="E88" s="302">
        <v>0</v>
      </c>
      <c r="F88" s="302">
        <v>0</v>
      </c>
      <c r="G88" s="302">
        <f>G92</f>
        <v>50000</v>
      </c>
      <c r="H88" s="316">
        <v>0</v>
      </c>
      <c r="I88" s="317">
        <v>0</v>
      </c>
    </row>
    <row r="89" spans="1:9" x14ac:dyDescent="0.3">
      <c r="A89" s="126" t="s">
        <v>142</v>
      </c>
      <c r="B89" s="291">
        <v>62</v>
      </c>
      <c r="C89" s="250"/>
      <c r="D89" s="255" t="s">
        <v>93</v>
      </c>
      <c r="E89" s="307"/>
      <c r="F89" s="307"/>
      <c r="G89" s="307"/>
      <c r="H89" s="307"/>
      <c r="I89" s="318"/>
    </row>
    <row r="90" spans="1:9" x14ac:dyDescent="0.3">
      <c r="A90" s="126" t="s">
        <v>158</v>
      </c>
      <c r="B90" s="291">
        <v>11</v>
      </c>
      <c r="C90" s="250"/>
      <c r="D90" s="255" t="s">
        <v>47</v>
      </c>
      <c r="E90" s="307">
        <v>0</v>
      </c>
      <c r="F90" s="307">
        <v>0</v>
      </c>
      <c r="G90" s="307">
        <v>50000</v>
      </c>
      <c r="H90" s="307">
        <v>0</v>
      </c>
      <c r="I90" s="318">
        <v>0</v>
      </c>
    </row>
    <row r="91" spans="1:9" x14ac:dyDescent="0.3">
      <c r="A91" s="106"/>
      <c r="B91" s="8"/>
      <c r="C91" s="13"/>
      <c r="D91" s="13"/>
      <c r="E91" s="253"/>
      <c r="F91" s="253"/>
      <c r="G91" s="253"/>
      <c r="H91" s="301"/>
      <c r="I91" s="306"/>
    </row>
    <row r="92" spans="1:9" x14ac:dyDescent="0.3">
      <c r="A92" s="106"/>
      <c r="B92" s="8">
        <v>3</v>
      </c>
      <c r="C92" s="13"/>
      <c r="D92" s="130" t="s">
        <v>4</v>
      </c>
      <c r="E92" s="253">
        <v>0</v>
      </c>
      <c r="F92" s="253">
        <v>0</v>
      </c>
      <c r="G92" s="253">
        <f>G93</f>
        <v>50000</v>
      </c>
      <c r="H92" s="301">
        <v>0</v>
      </c>
      <c r="I92" s="306">
        <v>0</v>
      </c>
    </row>
    <row r="93" spans="1:9" x14ac:dyDescent="0.3">
      <c r="A93" s="106"/>
      <c r="B93" s="8">
        <v>32</v>
      </c>
      <c r="C93" s="13"/>
      <c r="D93" s="13" t="s">
        <v>36</v>
      </c>
      <c r="E93" s="253">
        <v>0</v>
      </c>
      <c r="F93" s="253">
        <v>0</v>
      </c>
      <c r="G93" s="253">
        <v>50000</v>
      </c>
      <c r="H93" s="301">
        <v>0</v>
      </c>
      <c r="I93" s="306">
        <v>0</v>
      </c>
    </row>
    <row r="94" spans="1:9" x14ac:dyDescent="0.3">
      <c r="A94" s="106"/>
      <c r="B94" s="8"/>
      <c r="C94" s="13"/>
      <c r="D94" s="13"/>
      <c r="E94" s="253"/>
      <c r="F94" s="253"/>
      <c r="G94" s="253"/>
      <c r="H94" s="301"/>
      <c r="I94" s="306"/>
    </row>
    <row r="95" spans="1:9" ht="28.8" x14ac:dyDescent="0.3">
      <c r="A95" s="101" t="s">
        <v>164</v>
      </c>
      <c r="B95" s="128"/>
      <c r="C95" s="102" t="s">
        <v>553</v>
      </c>
      <c r="D95" s="103" t="s">
        <v>575</v>
      </c>
      <c r="E95" s="302">
        <v>0</v>
      </c>
      <c r="F95" s="302">
        <v>0</v>
      </c>
      <c r="G95" s="302">
        <f>G99</f>
        <v>45000</v>
      </c>
      <c r="H95" s="302">
        <f>H99</f>
        <v>50000</v>
      </c>
      <c r="I95" s="303">
        <v>0</v>
      </c>
    </row>
    <row r="96" spans="1:9" x14ac:dyDescent="0.3">
      <c r="A96" s="104" t="s">
        <v>142</v>
      </c>
      <c r="B96" s="290">
        <v>62</v>
      </c>
      <c r="C96" s="105"/>
      <c r="D96" s="105" t="s">
        <v>93</v>
      </c>
      <c r="E96" s="304"/>
      <c r="F96" s="304"/>
      <c r="G96" s="304"/>
      <c r="H96" s="137"/>
      <c r="I96" s="217"/>
    </row>
    <row r="97" spans="1:9" x14ac:dyDescent="0.3">
      <c r="A97" s="104" t="s">
        <v>158</v>
      </c>
      <c r="B97" s="290">
        <v>11</v>
      </c>
      <c r="C97" s="105"/>
      <c r="D97" s="105" t="s">
        <v>47</v>
      </c>
      <c r="E97" s="304">
        <v>0</v>
      </c>
      <c r="F97" s="304">
        <v>0</v>
      </c>
      <c r="G97" s="304">
        <v>45000</v>
      </c>
      <c r="H97" s="304">
        <v>50000</v>
      </c>
      <c r="I97" s="305">
        <v>0</v>
      </c>
    </row>
    <row r="98" spans="1:9" x14ac:dyDescent="0.3">
      <c r="A98" s="106"/>
      <c r="B98" s="8"/>
      <c r="C98" s="13"/>
      <c r="D98" s="13"/>
      <c r="E98" s="253"/>
      <c r="F98" s="253"/>
      <c r="G98" s="253"/>
      <c r="H98" s="301"/>
      <c r="I98" s="306"/>
    </row>
    <row r="99" spans="1:9" x14ac:dyDescent="0.3">
      <c r="A99" s="106"/>
      <c r="B99" s="8">
        <v>3</v>
      </c>
      <c r="C99" s="13"/>
      <c r="D99" s="130" t="s">
        <v>4</v>
      </c>
      <c r="E99" s="253">
        <v>0</v>
      </c>
      <c r="F99" s="253">
        <v>0</v>
      </c>
      <c r="G99" s="253">
        <f>G100</f>
        <v>45000</v>
      </c>
      <c r="H99" s="253">
        <f>H100</f>
        <v>50000</v>
      </c>
      <c r="I99" s="215">
        <v>0</v>
      </c>
    </row>
    <row r="100" spans="1:9" x14ac:dyDescent="0.3">
      <c r="A100" s="106"/>
      <c r="B100" s="8">
        <v>32</v>
      </c>
      <c r="C100" s="13"/>
      <c r="D100" s="13" t="s">
        <v>36</v>
      </c>
      <c r="E100" s="253">
        <v>0</v>
      </c>
      <c r="F100" s="253">
        <v>0</v>
      </c>
      <c r="G100" s="253">
        <v>45000</v>
      </c>
      <c r="H100" s="253">
        <v>50000</v>
      </c>
      <c r="I100" s="215">
        <v>0</v>
      </c>
    </row>
    <row r="101" spans="1:9" x14ac:dyDescent="0.3">
      <c r="A101" s="106"/>
      <c r="B101" s="8"/>
      <c r="C101" s="13"/>
      <c r="D101" s="13"/>
      <c r="E101" s="253"/>
      <c r="F101" s="253"/>
      <c r="G101" s="253"/>
      <c r="H101" s="301"/>
      <c r="I101" s="306"/>
    </row>
    <row r="102" spans="1:9" ht="28.8" x14ac:dyDescent="0.3">
      <c r="A102" s="101" t="s">
        <v>164</v>
      </c>
      <c r="B102" s="128"/>
      <c r="C102" s="102" t="s">
        <v>554</v>
      </c>
      <c r="D102" s="103" t="s">
        <v>555</v>
      </c>
      <c r="E102" s="302">
        <v>0</v>
      </c>
      <c r="F102" s="302">
        <v>0</v>
      </c>
      <c r="G102" s="302">
        <f>G106</f>
        <v>40000</v>
      </c>
      <c r="H102" s="302">
        <v>0</v>
      </c>
      <c r="I102" s="303">
        <v>0</v>
      </c>
    </row>
    <row r="103" spans="1:9" x14ac:dyDescent="0.3">
      <c r="A103" s="104" t="s">
        <v>142</v>
      </c>
      <c r="B103" s="290">
        <v>62</v>
      </c>
      <c r="C103" s="105"/>
      <c r="D103" s="105" t="s">
        <v>93</v>
      </c>
      <c r="E103" s="304"/>
      <c r="F103" s="304"/>
      <c r="G103" s="304"/>
      <c r="H103" s="304"/>
      <c r="I103" s="305"/>
    </row>
    <row r="104" spans="1:9" x14ac:dyDescent="0.3">
      <c r="A104" s="104" t="s">
        <v>158</v>
      </c>
      <c r="B104" s="290">
        <v>11</v>
      </c>
      <c r="C104" s="105"/>
      <c r="D104" s="105" t="s">
        <v>47</v>
      </c>
      <c r="E104" s="304">
        <v>0</v>
      </c>
      <c r="F104" s="304">
        <v>0</v>
      </c>
      <c r="G104" s="304">
        <v>40000</v>
      </c>
      <c r="H104" s="304">
        <v>0</v>
      </c>
      <c r="I104" s="305">
        <v>0</v>
      </c>
    </row>
    <row r="105" spans="1:9" x14ac:dyDescent="0.3">
      <c r="A105" s="106"/>
      <c r="B105" s="8"/>
      <c r="C105" s="13"/>
      <c r="D105" s="13"/>
      <c r="E105" s="253"/>
      <c r="F105" s="253"/>
      <c r="G105" s="253"/>
      <c r="H105" s="253"/>
      <c r="I105" s="215"/>
    </row>
    <row r="106" spans="1:9" x14ac:dyDescent="0.3">
      <c r="A106" s="106"/>
      <c r="B106" s="8">
        <v>3</v>
      </c>
      <c r="C106" s="13"/>
      <c r="D106" s="130" t="s">
        <v>4</v>
      </c>
      <c r="E106" s="253">
        <v>0</v>
      </c>
      <c r="F106" s="253">
        <v>0</v>
      </c>
      <c r="G106" s="253">
        <v>40000</v>
      </c>
      <c r="H106" s="253">
        <v>0</v>
      </c>
      <c r="I106" s="215">
        <v>0</v>
      </c>
    </row>
    <row r="107" spans="1:9" x14ac:dyDescent="0.3">
      <c r="A107" s="106"/>
      <c r="B107" s="8">
        <v>32</v>
      </c>
      <c r="C107" s="13"/>
      <c r="D107" s="13" t="s">
        <v>36</v>
      </c>
      <c r="E107" s="308">
        <v>0</v>
      </c>
      <c r="F107" s="309">
        <v>0</v>
      </c>
      <c r="G107" s="253">
        <v>40000</v>
      </c>
      <c r="H107" s="253">
        <v>0</v>
      </c>
      <c r="I107" s="215">
        <v>0</v>
      </c>
    </row>
    <row r="108" spans="1:9" x14ac:dyDescent="0.3">
      <c r="A108" s="280"/>
      <c r="B108" s="281"/>
      <c r="C108" s="282"/>
      <c r="D108" s="282"/>
      <c r="E108" s="310"/>
      <c r="F108" s="311"/>
      <c r="G108" s="312"/>
      <c r="H108" s="313"/>
      <c r="I108" s="314"/>
    </row>
    <row r="109" spans="1:9" x14ac:dyDescent="0.3">
      <c r="A109" s="13"/>
      <c r="B109" s="8"/>
      <c r="C109" s="13"/>
      <c r="D109" s="13"/>
      <c r="E109" s="270"/>
      <c r="F109" s="271"/>
      <c r="G109" s="14"/>
      <c r="H109" s="117"/>
      <c r="I109" s="117"/>
    </row>
    <row r="110" spans="1:9" x14ac:dyDescent="0.3">
      <c r="A110" s="13"/>
      <c r="B110" s="8"/>
      <c r="C110" s="13"/>
      <c r="D110" s="13"/>
      <c r="E110" s="270"/>
      <c r="F110" s="271"/>
      <c r="G110" s="14"/>
      <c r="H110" s="117"/>
      <c r="I110" s="117"/>
    </row>
    <row r="111" spans="1:9" x14ac:dyDescent="0.3">
      <c r="B111" s="13"/>
      <c r="C111" s="13"/>
      <c r="D111" s="516" t="s">
        <v>489</v>
      </c>
      <c r="E111" s="517"/>
      <c r="F111" s="517"/>
      <c r="G111" s="13"/>
      <c r="H111" s="157"/>
      <c r="I111" s="157"/>
    </row>
    <row r="112" spans="1:9" x14ac:dyDescent="0.3">
      <c r="B112" s="13"/>
      <c r="C112" s="13"/>
      <c r="D112" s="13"/>
      <c r="E112" s="13"/>
      <c r="F112" s="13"/>
      <c r="G112" s="13"/>
      <c r="H112" s="157"/>
      <c r="I112" s="157"/>
    </row>
    <row r="113" spans="1:9" x14ac:dyDescent="0.3">
      <c r="B113" s="13"/>
      <c r="C113" s="13"/>
      <c r="D113" s="540" t="s">
        <v>515</v>
      </c>
      <c r="E113" s="533"/>
      <c r="F113" s="533"/>
      <c r="G113" s="533"/>
      <c r="H113" s="533"/>
      <c r="I113" s="157"/>
    </row>
    <row r="114" spans="1:9" x14ac:dyDescent="0.3">
      <c r="B114" s="13"/>
      <c r="C114" s="13"/>
      <c r="D114" s="13"/>
      <c r="E114" s="13"/>
      <c r="F114" s="13"/>
      <c r="G114" s="13"/>
      <c r="H114" s="157"/>
      <c r="I114" s="157"/>
    </row>
    <row r="115" spans="1:9" x14ac:dyDescent="0.3">
      <c r="B115" s="13"/>
      <c r="C115" s="13"/>
      <c r="D115" s="516" t="s">
        <v>490</v>
      </c>
      <c r="E115" s="535"/>
      <c r="F115" s="535"/>
      <c r="G115" s="13"/>
      <c r="H115" s="157"/>
      <c r="I115" s="157"/>
    </row>
    <row r="116" spans="1:9" x14ac:dyDescent="0.3">
      <c r="B116" s="13"/>
      <c r="C116" s="13"/>
      <c r="D116" s="13"/>
      <c r="E116" s="13"/>
      <c r="F116" s="13"/>
      <c r="G116" s="13"/>
      <c r="H116" s="157"/>
      <c r="I116" s="157"/>
    </row>
    <row r="117" spans="1:9" x14ac:dyDescent="0.3">
      <c r="B117" s="13"/>
      <c r="C117" s="13"/>
      <c r="D117" s="532" t="s">
        <v>524</v>
      </c>
      <c r="E117" s="533"/>
      <c r="F117" s="533"/>
      <c r="G117" s="533"/>
      <c r="H117" s="533"/>
      <c r="I117" s="157"/>
    </row>
    <row r="118" spans="1:9" x14ac:dyDescent="0.3">
      <c r="B118" s="13"/>
      <c r="C118" s="13"/>
      <c r="D118" s="533"/>
      <c r="E118" s="533"/>
      <c r="F118" s="533"/>
      <c r="G118" s="533"/>
      <c r="H118" s="533"/>
      <c r="I118" s="157"/>
    </row>
    <row r="119" spans="1:9" x14ac:dyDescent="0.3">
      <c r="B119" s="13"/>
      <c r="C119" s="13"/>
      <c r="D119" s="13"/>
      <c r="E119" s="13"/>
      <c r="F119" s="13"/>
      <c r="G119" s="13"/>
      <c r="H119" s="157"/>
      <c r="I119" s="157"/>
    </row>
    <row r="120" spans="1:9" x14ac:dyDescent="0.3">
      <c r="B120" s="13"/>
      <c r="C120" s="13"/>
      <c r="D120" s="13"/>
      <c r="E120" s="13"/>
      <c r="F120" s="13"/>
      <c r="G120" s="13"/>
      <c r="H120" s="157"/>
      <c r="I120" s="157"/>
    </row>
    <row r="121" spans="1:9" x14ac:dyDescent="0.3">
      <c r="A121" s="541" t="s">
        <v>580</v>
      </c>
      <c r="B121" s="541"/>
      <c r="C121" s="541"/>
      <c r="D121" s="541"/>
      <c r="E121" s="541"/>
      <c r="F121" s="541"/>
      <c r="G121" s="541"/>
      <c r="H121" s="541"/>
      <c r="I121" s="541"/>
    </row>
    <row r="122" spans="1:9" x14ac:dyDescent="0.3">
      <c r="B122" s="13"/>
      <c r="C122" s="13"/>
      <c r="D122" s="534" t="s">
        <v>581</v>
      </c>
      <c r="E122" s="535"/>
      <c r="F122" s="535"/>
      <c r="G122" s="535"/>
      <c r="H122" s="157"/>
      <c r="I122" s="157"/>
    </row>
    <row r="123" spans="1:9" x14ac:dyDescent="0.3">
      <c r="B123" s="13"/>
      <c r="C123" s="13"/>
      <c r="D123" s="535"/>
      <c r="E123" s="535"/>
      <c r="F123" s="535"/>
      <c r="G123" s="535"/>
      <c r="H123" s="157"/>
      <c r="I123" s="157"/>
    </row>
    <row r="124" spans="1:9" x14ac:dyDescent="0.3">
      <c r="B124" s="13"/>
      <c r="C124" s="13"/>
      <c r="D124" s="535"/>
      <c r="E124" s="535"/>
      <c r="F124" s="535"/>
      <c r="G124" s="535"/>
      <c r="H124" s="157"/>
      <c r="I124" s="157"/>
    </row>
    <row r="125" spans="1:9" x14ac:dyDescent="0.3">
      <c r="B125" s="13"/>
      <c r="C125" s="13"/>
      <c r="D125" s="535"/>
      <c r="E125" s="535"/>
      <c r="F125" s="535"/>
      <c r="G125" s="535"/>
      <c r="H125" s="157"/>
      <c r="I125" s="157"/>
    </row>
    <row r="126" spans="1:9" x14ac:dyDescent="0.3">
      <c r="B126" s="13"/>
      <c r="C126" s="13"/>
      <c r="D126" s="535"/>
      <c r="E126" s="535"/>
      <c r="F126" s="535"/>
      <c r="G126" s="535"/>
      <c r="H126" s="157"/>
      <c r="I126" s="157"/>
    </row>
    <row r="127" spans="1:9" x14ac:dyDescent="0.3">
      <c r="B127" s="13"/>
      <c r="C127" s="13"/>
      <c r="D127" s="13"/>
      <c r="E127" s="13"/>
      <c r="F127" s="13"/>
      <c r="G127" s="13"/>
      <c r="H127" s="157"/>
      <c r="I127" s="157"/>
    </row>
    <row r="128" spans="1:9" x14ac:dyDescent="0.3">
      <c r="B128" s="13"/>
      <c r="C128" s="13"/>
      <c r="D128" s="13"/>
      <c r="E128" s="13"/>
      <c r="F128" s="13"/>
      <c r="G128" s="13"/>
      <c r="H128" s="157"/>
      <c r="I128" s="157"/>
    </row>
    <row r="129" spans="2:9" x14ac:dyDescent="0.3">
      <c r="B129" s="13"/>
      <c r="C129" s="13"/>
      <c r="D129" s="13"/>
      <c r="E129" s="536" t="s">
        <v>525</v>
      </c>
      <c r="F129" s="537"/>
      <c r="G129" s="537"/>
      <c r="H129" s="537"/>
      <c r="I129" s="157"/>
    </row>
    <row r="130" spans="2:9" x14ac:dyDescent="0.3">
      <c r="B130" s="13"/>
      <c r="C130" s="13"/>
      <c r="D130" s="13"/>
      <c r="E130" s="13"/>
      <c r="F130" s="13"/>
      <c r="G130" s="13"/>
      <c r="H130" s="157"/>
      <c r="I130" s="157"/>
    </row>
    <row r="131" spans="2:9" x14ac:dyDescent="0.3">
      <c r="B131" s="13"/>
      <c r="C131" s="13"/>
      <c r="D131" s="13"/>
      <c r="E131" s="13"/>
      <c r="F131" s="538" t="s">
        <v>526</v>
      </c>
      <c r="G131" s="539"/>
      <c r="H131" s="539"/>
      <c r="I131" s="157"/>
    </row>
    <row r="132" spans="2:9" x14ac:dyDescent="0.3">
      <c r="B132" s="13"/>
      <c r="C132" s="13"/>
      <c r="D132" s="13"/>
      <c r="E132" s="13"/>
      <c r="F132" s="13"/>
      <c r="G132" s="13"/>
      <c r="H132" s="157"/>
      <c r="I132" s="157"/>
    </row>
    <row r="133" spans="2:9" x14ac:dyDescent="0.3">
      <c r="B133" s="13"/>
      <c r="C133" s="13"/>
      <c r="D133" s="13"/>
      <c r="E133" s="13"/>
      <c r="F133" s="13"/>
      <c r="G133" s="13"/>
      <c r="H133" s="157"/>
      <c r="I133" s="157"/>
    </row>
    <row r="134" spans="2:9" x14ac:dyDescent="0.3">
      <c r="B134" s="13"/>
      <c r="C134" s="13"/>
      <c r="D134" s="13"/>
      <c r="E134" s="13"/>
      <c r="F134" s="13"/>
      <c r="G134" s="13"/>
      <c r="H134" s="157"/>
      <c r="I134" s="157"/>
    </row>
  </sheetData>
  <mergeCells count="10">
    <mergeCell ref="D117:H118"/>
    <mergeCell ref="D122:G126"/>
    <mergeCell ref="E129:H129"/>
    <mergeCell ref="F131:H131"/>
    <mergeCell ref="A2:D2"/>
    <mergeCell ref="A4:D4"/>
    <mergeCell ref="D111:F111"/>
    <mergeCell ref="D113:H113"/>
    <mergeCell ref="D115:F115"/>
    <mergeCell ref="A121:I121"/>
  </mergeCells>
  <pageMargins left="0.7" right="0.7" top="0.75" bottom="0.75" header="0.3" footer="0.3"/>
  <pageSetup paperSize="9" scale="69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E9B95-F68A-4DDF-B70E-A8B5BBF850DE}">
  <sheetPr>
    <tabColor theme="4" tint="-0.249977111117893"/>
    <pageSetUpPr fitToPage="1"/>
  </sheetPr>
  <dimension ref="A1:Q36"/>
  <sheetViews>
    <sheetView workbookViewId="0">
      <selection activeCell="E12" sqref="E12"/>
    </sheetView>
  </sheetViews>
  <sheetFormatPr defaultRowHeight="14.4" x14ac:dyDescent="0.3"/>
  <cols>
    <col min="1" max="1" width="11.44140625" style="1" customWidth="1"/>
    <col min="2" max="2" width="39.44140625" style="1" customWidth="1"/>
    <col min="3" max="3" width="21.6640625" style="1" customWidth="1"/>
    <col min="4" max="4" width="21.88671875" style="1" customWidth="1"/>
    <col min="5" max="5" width="22.33203125" style="1" customWidth="1"/>
    <col min="6" max="6" width="22.5546875" style="1" customWidth="1"/>
    <col min="7" max="7" width="21.6640625" style="1" customWidth="1"/>
    <col min="8" max="8" width="19.5546875" style="5" bestFit="1" customWidth="1"/>
    <col min="9" max="9" width="19.5546875" style="1" bestFit="1" customWidth="1"/>
    <col min="10" max="17" width="8.5546875" style="1"/>
  </cols>
  <sheetData>
    <row r="1" spans="1:9" ht="19.2" thickBot="1" x14ac:dyDescent="0.45">
      <c r="A1" s="474" t="s">
        <v>16</v>
      </c>
      <c r="B1" s="475"/>
      <c r="C1" s="475"/>
      <c r="D1" s="475"/>
      <c r="E1" s="475"/>
      <c r="F1" s="475"/>
      <c r="G1" s="476"/>
    </row>
    <row r="2" spans="1:9" ht="48.6" x14ac:dyDescent="0.3">
      <c r="A2" s="51" t="s">
        <v>17</v>
      </c>
      <c r="B2" s="52" t="s">
        <v>18</v>
      </c>
      <c r="C2" s="53" t="s">
        <v>505</v>
      </c>
      <c r="D2" s="53" t="s">
        <v>506</v>
      </c>
      <c r="E2" s="53" t="s">
        <v>507</v>
      </c>
      <c r="F2" s="53" t="s">
        <v>508</v>
      </c>
      <c r="G2" s="54" t="s">
        <v>509</v>
      </c>
    </row>
    <row r="3" spans="1:9" x14ac:dyDescent="0.3">
      <c r="A3" s="9"/>
      <c r="G3" s="3"/>
    </row>
    <row r="4" spans="1:9" ht="16.2" x14ac:dyDescent="0.35">
      <c r="A4" s="25"/>
      <c r="B4" s="477" t="s">
        <v>21</v>
      </c>
      <c r="C4" s="479">
        <f>C7+C21</f>
        <v>15618317.959999999</v>
      </c>
      <c r="D4" s="479">
        <f>D7+D21</f>
        <v>19879000</v>
      </c>
      <c r="E4" s="479">
        <f>E7+E21</f>
        <v>25265000</v>
      </c>
      <c r="F4" s="479">
        <f>F7+F21</f>
        <v>24922000</v>
      </c>
      <c r="G4" s="481">
        <f>G7+G21</f>
        <v>21477000</v>
      </c>
    </row>
    <row r="5" spans="1:9" ht="16.2" x14ac:dyDescent="0.35">
      <c r="A5" s="25"/>
      <c r="B5" s="478"/>
      <c r="C5" s="480"/>
      <c r="D5" s="480"/>
      <c r="E5" s="480"/>
      <c r="F5" s="480"/>
      <c r="G5" s="482"/>
      <c r="I5" s="5"/>
    </row>
    <row r="6" spans="1:9" x14ac:dyDescent="0.3">
      <c r="A6" s="9"/>
      <c r="C6" s="5"/>
      <c r="D6" s="5"/>
      <c r="E6" s="5"/>
      <c r="F6" s="5"/>
      <c r="G6" s="6"/>
      <c r="I6" s="5"/>
    </row>
    <row r="7" spans="1:9" ht="16.2" x14ac:dyDescent="0.35">
      <c r="A7" s="19">
        <v>6</v>
      </c>
      <c r="B7" s="20" t="s">
        <v>22</v>
      </c>
      <c r="C7" s="83">
        <f>C9+C11+C13+C15+C17+C19</f>
        <v>15386313.34</v>
      </c>
      <c r="D7" s="21">
        <f>D9+D11+D13+D15+D17+D19</f>
        <v>19719000</v>
      </c>
      <c r="E7" s="21">
        <f>E9+E11+E13+E15+E17+E19</f>
        <v>25105000</v>
      </c>
      <c r="F7" s="21">
        <f>F9+F11+F13+F15+F17+F19</f>
        <v>24762000</v>
      </c>
      <c r="G7" s="22">
        <f>G9+G11+G13+G15+G17+G19</f>
        <v>21362000</v>
      </c>
    </row>
    <row r="8" spans="1:9" x14ac:dyDescent="0.3">
      <c r="A8" s="9"/>
      <c r="C8" s="5"/>
      <c r="D8" s="5"/>
      <c r="E8" s="5"/>
      <c r="F8" s="5"/>
      <c r="G8" s="6"/>
      <c r="I8" s="5"/>
    </row>
    <row r="9" spans="1:9" x14ac:dyDescent="0.3">
      <c r="A9" s="34">
        <v>61</v>
      </c>
      <c r="B9" s="35" t="s">
        <v>23</v>
      </c>
      <c r="C9" s="36">
        <v>8434399.9199999999</v>
      </c>
      <c r="D9" s="36">
        <v>8555000</v>
      </c>
      <c r="E9" s="36">
        <v>12000000</v>
      </c>
      <c r="F9" s="36">
        <v>12600000</v>
      </c>
      <c r="G9" s="37">
        <v>12600000</v>
      </c>
    </row>
    <row r="10" spans="1:9" x14ac:dyDescent="0.3">
      <c r="A10" s="38"/>
      <c r="B10" s="39"/>
      <c r="C10" s="40"/>
      <c r="D10" s="40"/>
      <c r="E10" s="40"/>
      <c r="F10" s="40"/>
      <c r="G10" s="41"/>
    </row>
    <row r="11" spans="1:9" x14ac:dyDescent="0.3">
      <c r="A11" s="34">
        <v>63</v>
      </c>
      <c r="B11" s="35" t="s">
        <v>24</v>
      </c>
      <c r="C11" s="36">
        <v>5871167.7599999998</v>
      </c>
      <c r="D11" s="36">
        <v>9200000</v>
      </c>
      <c r="E11" s="36">
        <v>11100000</v>
      </c>
      <c r="F11" s="36">
        <v>10000000</v>
      </c>
      <c r="G11" s="37">
        <v>6600000</v>
      </c>
    </row>
    <row r="12" spans="1:9" x14ac:dyDescent="0.3">
      <c r="A12" s="38"/>
      <c r="B12" s="39"/>
      <c r="C12" s="40"/>
      <c r="D12" s="40"/>
      <c r="E12" s="40"/>
      <c r="F12" s="40"/>
      <c r="G12" s="41"/>
    </row>
    <row r="13" spans="1:9" x14ac:dyDescent="0.3">
      <c r="A13" s="34">
        <v>64</v>
      </c>
      <c r="B13" s="35" t="s">
        <v>25</v>
      </c>
      <c r="C13" s="36">
        <v>190834.3</v>
      </c>
      <c r="D13" s="36">
        <v>220000</v>
      </c>
      <c r="E13" s="36">
        <v>220000</v>
      </c>
      <c r="F13" s="36">
        <v>220000</v>
      </c>
      <c r="G13" s="37">
        <v>220000</v>
      </c>
    </row>
    <row r="14" spans="1:9" x14ac:dyDescent="0.3">
      <c r="A14" s="38"/>
      <c r="B14" s="39"/>
      <c r="C14" s="40"/>
      <c r="D14" s="40"/>
      <c r="E14" s="40"/>
      <c r="F14" s="40"/>
      <c r="G14" s="41"/>
    </row>
    <row r="15" spans="1:9" ht="54" customHeight="1" x14ac:dyDescent="0.3">
      <c r="A15" s="34">
        <v>65</v>
      </c>
      <c r="B15" s="42" t="s">
        <v>26</v>
      </c>
      <c r="C15" s="36">
        <v>716163.92</v>
      </c>
      <c r="D15" s="36">
        <v>1200000</v>
      </c>
      <c r="E15" s="36">
        <v>1200000</v>
      </c>
      <c r="F15" s="36">
        <v>1250000</v>
      </c>
      <c r="G15" s="37">
        <v>1250000</v>
      </c>
    </row>
    <row r="16" spans="1:9" x14ac:dyDescent="0.3">
      <c r="A16" s="38"/>
      <c r="B16" s="39"/>
      <c r="C16" s="40"/>
      <c r="D16" s="40"/>
      <c r="E16" s="40"/>
      <c r="F16" s="40"/>
      <c r="G16" s="41"/>
    </row>
    <row r="17" spans="1:7" ht="29.4" customHeight="1" x14ac:dyDescent="0.3">
      <c r="A17" s="34">
        <v>66</v>
      </c>
      <c r="B17" s="42" t="s">
        <v>27</v>
      </c>
      <c r="C17" s="36">
        <v>92043.83</v>
      </c>
      <c r="D17" s="36">
        <v>100000</v>
      </c>
      <c r="E17" s="36">
        <v>100000</v>
      </c>
      <c r="F17" s="36">
        <v>100000</v>
      </c>
      <c r="G17" s="37">
        <v>100000</v>
      </c>
    </row>
    <row r="18" spans="1:7" x14ac:dyDescent="0.3">
      <c r="A18" s="38"/>
      <c r="B18" s="39"/>
      <c r="C18" s="40"/>
      <c r="D18" s="40"/>
      <c r="E18" s="40"/>
      <c r="F18" s="40"/>
      <c r="G18" s="41"/>
    </row>
    <row r="19" spans="1:7" ht="27.6" x14ac:dyDescent="0.3">
      <c r="A19" s="34">
        <v>68</v>
      </c>
      <c r="B19" s="42" t="s">
        <v>28</v>
      </c>
      <c r="C19" s="36">
        <v>81703.61</v>
      </c>
      <c r="D19" s="36">
        <v>444000</v>
      </c>
      <c r="E19" s="36">
        <v>485000</v>
      </c>
      <c r="F19" s="36">
        <v>592000</v>
      </c>
      <c r="G19" s="37">
        <v>592000</v>
      </c>
    </row>
    <row r="20" spans="1:7" x14ac:dyDescent="0.3">
      <c r="A20" s="9"/>
      <c r="C20" s="5"/>
      <c r="D20" s="5"/>
      <c r="E20" s="5"/>
      <c r="F20" s="5"/>
      <c r="G20" s="6"/>
    </row>
    <row r="21" spans="1:7" ht="36.75" customHeight="1" x14ac:dyDescent="0.35">
      <c r="A21" s="19">
        <v>7</v>
      </c>
      <c r="B21" s="24" t="s">
        <v>558</v>
      </c>
      <c r="C21" s="21">
        <f>C23+C25</f>
        <v>232004.62000000002</v>
      </c>
      <c r="D21" s="21">
        <f>D23+D25</f>
        <v>160000</v>
      </c>
      <c r="E21" s="21">
        <f>E23+E25</f>
        <v>160000</v>
      </c>
      <c r="F21" s="21">
        <f>F23+F25</f>
        <v>160000</v>
      </c>
      <c r="G21" s="22">
        <f>G23+G25</f>
        <v>115000</v>
      </c>
    </row>
    <row r="22" spans="1:7" x14ac:dyDescent="0.3">
      <c r="A22" s="9"/>
      <c r="C22" s="5"/>
      <c r="D22" s="5"/>
      <c r="E22" s="5"/>
      <c r="F22" s="5"/>
      <c r="G22" s="6"/>
    </row>
    <row r="23" spans="1:7" ht="27.6" x14ac:dyDescent="0.3">
      <c r="A23" s="34">
        <v>71</v>
      </c>
      <c r="B23" s="42" t="s">
        <v>29</v>
      </c>
      <c r="C23" s="36">
        <v>219573.42</v>
      </c>
      <c r="D23" s="36">
        <v>140000</v>
      </c>
      <c r="E23" s="36">
        <v>145000</v>
      </c>
      <c r="F23" s="36">
        <v>145000</v>
      </c>
      <c r="G23" s="37">
        <v>100000</v>
      </c>
    </row>
    <row r="24" spans="1:7" x14ac:dyDescent="0.3">
      <c r="A24" s="43"/>
      <c r="B24" s="44"/>
      <c r="C24" s="45"/>
      <c r="D24" s="45"/>
      <c r="E24" s="45"/>
      <c r="F24" s="45"/>
      <c r="G24" s="46"/>
    </row>
    <row r="25" spans="1:7" ht="15" thickBot="1" x14ac:dyDescent="0.35">
      <c r="A25" s="47">
        <v>72</v>
      </c>
      <c r="B25" s="48" t="s">
        <v>30</v>
      </c>
      <c r="C25" s="49">
        <v>12431.2</v>
      </c>
      <c r="D25" s="49">
        <v>20000</v>
      </c>
      <c r="E25" s="49">
        <v>15000</v>
      </c>
      <c r="F25" s="49">
        <v>15000</v>
      </c>
      <c r="G25" s="50">
        <v>15000</v>
      </c>
    </row>
    <row r="26" spans="1:7" x14ac:dyDescent="0.3">
      <c r="A26" s="28"/>
      <c r="C26" s="5"/>
      <c r="D26" s="5"/>
      <c r="E26" s="5"/>
      <c r="F26" s="5"/>
      <c r="G26" s="5"/>
    </row>
    <row r="27" spans="1:7" x14ac:dyDescent="0.3">
      <c r="A27" s="28"/>
      <c r="C27" s="5"/>
      <c r="D27" s="5"/>
      <c r="E27" s="5"/>
      <c r="F27" s="5"/>
      <c r="G27" s="5"/>
    </row>
    <row r="28" spans="1:7" x14ac:dyDescent="0.3">
      <c r="A28" s="28"/>
      <c r="C28" s="5"/>
      <c r="D28" s="5"/>
      <c r="E28" s="5"/>
      <c r="F28" s="5"/>
      <c r="G28" s="5"/>
    </row>
    <row r="29" spans="1:7" x14ac:dyDescent="0.3">
      <c r="A29" s="28"/>
      <c r="C29" s="5"/>
      <c r="D29" s="5"/>
      <c r="E29" s="5"/>
      <c r="F29" s="5"/>
      <c r="G29" s="5"/>
    </row>
    <row r="30" spans="1:7" x14ac:dyDescent="0.3">
      <c r="A30" s="28"/>
      <c r="C30" s="5"/>
      <c r="D30" s="5"/>
      <c r="E30" s="5"/>
      <c r="F30" s="5"/>
      <c r="G30" s="5"/>
    </row>
    <row r="31" spans="1:7" x14ac:dyDescent="0.3">
      <c r="A31" s="28"/>
      <c r="C31" s="5"/>
      <c r="D31" s="5"/>
      <c r="E31" s="5"/>
      <c r="F31" s="5"/>
      <c r="G31" s="5"/>
    </row>
    <row r="32" spans="1:7" x14ac:dyDescent="0.3">
      <c r="A32" s="28"/>
      <c r="C32" s="5"/>
      <c r="D32" s="5"/>
      <c r="E32" s="5"/>
      <c r="F32" s="5"/>
      <c r="G32" s="5"/>
    </row>
    <row r="33" spans="1:1" x14ac:dyDescent="0.3">
      <c r="A33" s="28"/>
    </row>
    <row r="34" spans="1:1" x14ac:dyDescent="0.3">
      <c r="A34" s="28"/>
    </row>
    <row r="35" spans="1:1" x14ac:dyDescent="0.3">
      <c r="A35" s="28"/>
    </row>
    <row r="36" spans="1:1" x14ac:dyDescent="0.3">
      <c r="A36" s="28"/>
    </row>
  </sheetData>
  <mergeCells count="7">
    <mergeCell ref="A1:G1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scale="81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BCA2D-18BB-4386-96E8-8BD1B62446CE}">
  <sheetPr>
    <tabColor theme="7" tint="0.59999389629810485"/>
    <pageSetUpPr fitToPage="1"/>
  </sheetPr>
  <dimension ref="A1:G31"/>
  <sheetViews>
    <sheetView workbookViewId="0">
      <selection activeCell="C23" sqref="C23"/>
    </sheetView>
  </sheetViews>
  <sheetFormatPr defaultRowHeight="14.4" x14ac:dyDescent="0.3"/>
  <cols>
    <col min="1" max="1" width="10.88671875" style="1" customWidth="1"/>
    <col min="2" max="2" width="29.5546875" style="1" customWidth="1"/>
    <col min="3" max="3" width="22" style="1" customWidth="1"/>
    <col min="4" max="5" width="21.33203125" style="1" customWidth="1"/>
    <col min="6" max="6" width="21.5546875" style="1" customWidth="1"/>
    <col min="7" max="7" width="22" style="1" customWidth="1"/>
  </cols>
  <sheetData>
    <row r="1" spans="1:7" ht="19.2" thickBot="1" x14ac:dyDescent="0.45">
      <c r="A1" s="483" t="s">
        <v>487</v>
      </c>
      <c r="B1" s="475"/>
      <c r="C1" s="475"/>
      <c r="D1" s="475"/>
      <c r="E1" s="475"/>
      <c r="F1" s="475"/>
      <c r="G1" s="476"/>
    </row>
    <row r="2" spans="1:7" ht="18.600000000000001" x14ac:dyDescent="0.4">
      <c r="A2" s="219"/>
      <c r="B2" s="220"/>
      <c r="C2" s="220"/>
      <c r="D2" s="220"/>
      <c r="E2" s="220"/>
      <c r="F2" s="220"/>
      <c r="G2" s="221"/>
    </row>
    <row r="3" spans="1:7" ht="28.8" x14ac:dyDescent="0.3">
      <c r="A3" s="230" t="s">
        <v>32</v>
      </c>
      <c r="B3" s="223" t="s">
        <v>18</v>
      </c>
      <c r="C3" s="222" t="s">
        <v>505</v>
      </c>
      <c r="D3" s="223" t="s">
        <v>19</v>
      </c>
      <c r="E3" s="223" t="s">
        <v>511</v>
      </c>
      <c r="F3" s="222" t="s">
        <v>45</v>
      </c>
      <c r="G3" s="231" t="s">
        <v>559</v>
      </c>
    </row>
    <row r="4" spans="1:7" x14ac:dyDescent="0.3">
      <c r="A4" s="2"/>
      <c r="G4" s="3"/>
    </row>
    <row r="5" spans="1:7" ht="16.2" x14ac:dyDescent="0.35">
      <c r="A5" s="486"/>
      <c r="B5" s="484" t="s">
        <v>33</v>
      </c>
      <c r="C5" s="479">
        <f>C8+C24</f>
        <v>16645137.6</v>
      </c>
      <c r="D5" s="479">
        <f>D8+D24</f>
        <v>20544000</v>
      </c>
      <c r="E5" s="26"/>
      <c r="F5" s="479">
        <f>F8+F24</f>
        <v>24922000</v>
      </c>
      <c r="G5" s="481">
        <f>G8+G24</f>
        <v>21477000</v>
      </c>
    </row>
    <row r="6" spans="1:7" ht="17.399999999999999" customHeight="1" x14ac:dyDescent="0.35">
      <c r="A6" s="487"/>
      <c r="B6" s="485"/>
      <c r="C6" s="488"/>
      <c r="D6" s="488"/>
      <c r="E6" s="26">
        <f>E8+E24</f>
        <v>25430000</v>
      </c>
      <c r="F6" s="488"/>
      <c r="G6" s="489"/>
    </row>
    <row r="7" spans="1:7" x14ac:dyDescent="0.3">
      <c r="A7" s="2"/>
      <c r="C7" s="5"/>
      <c r="D7" s="5"/>
      <c r="E7" s="5"/>
      <c r="F7" s="5"/>
      <c r="G7" s="6"/>
    </row>
    <row r="8" spans="1:7" ht="16.2" x14ac:dyDescent="0.35">
      <c r="A8" s="25">
        <v>3</v>
      </c>
      <c r="B8" s="224" t="s">
        <v>34</v>
      </c>
      <c r="C8" s="26">
        <f>C10+C12+C14+C16+C18+C20+C22</f>
        <v>16002835.859999999</v>
      </c>
      <c r="D8" s="26">
        <f>D10+D12+D14+D16+D18+D20+D22</f>
        <v>17485000</v>
      </c>
      <c r="E8" s="26">
        <f>E10+E12+E14+E16+E18+E20+E22</f>
        <v>19892000</v>
      </c>
      <c r="F8" s="26">
        <f>F10+F12+F14+F16+F18+F20+F22</f>
        <v>18257000</v>
      </c>
      <c r="G8" s="27">
        <f>G10+G12+G14+G16+G18+G20+G22</f>
        <v>17192000</v>
      </c>
    </row>
    <row r="9" spans="1:7" x14ac:dyDescent="0.3">
      <c r="A9" s="2"/>
      <c r="C9" s="5"/>
      <c r="D9" s="5"/>
      <c r="E9" s="5"/>
      <c r="F9" s="5"/>
      <c r="G9" s="6"/>
    </row>
    <row r="10" spans="1:7" x14ac:dyDescent="0.3">
      <c r="A10" s="18">
        <v>31</v>
      </c>
      <c r="B10" s="225" t="s">
        <v>35</v>
      </c>
      <c r="C10" s="226">
        <v>4865848.5999999996</v>
      </c>
      <c r="D10" s="226">
        <v>6184500</v>
      </c>
      <c r="E10" s="226">
        <v>6842500</v>
      </c>
      <c r="F10" s="226">
        <v>6265000</v>
      </c>
      <c r="G10" s="7">
        <v>6384000</v>
      </c>
    </row>
    <row r="11" spans="1:7" x14ac:dyDescent="0.3">
      <c r="A11" s="12"/>
      <c r="B11" s="13"/>
      <c r="C11" s="14"/>
      <c r="D11" s="14"/>
      <c r="E11" s="14"/>
      <c r="F11" s="14"/>
      <c r="G11" s="15"/>
    </row>
    <row r="12" spans="1:7" x14ac:dyDescent="0.3">
      <c r="A12" s="18">
        <v>32</v>
      </c>
      <c r="B12" s="225" t="s">
        <v>36</v>
      </c>
      <c r="C12" s="226">
        <v>4203457.3499999996</v>
      </c>
      <c r="D12" s="226">
        <v>4911500</v>
      </c>
      <c r="E12" s="226">
        <v>5647500</v>
      </c>
      <c r="F12" s="226">
        <v>5062000</v>
      </c>
      <c r="G12" s="7">
        <v>4841000</v>
      </c>
    </row>
    <row r="13" spans="1:7" x14ac:dyDescent="0.3">
      <c r="A13" s="12"/>
      <c r="B13" s="13"/>
      <c r="C13" s="14"/>
      <c r="D13" s="14"/>
      <c r="E13" s="14"/>
      <c r="F13" s="14"/>
      <c r="G13" s="15"/>
    </row>
    <row r="14" spans="1:7" x14ac:dyDescent="0.3">
      <c r="A14" s="18">
        <v>34</v>
      </c>
      <c r="B14" s="225" t="s">
        <v>37</v>
      </c>
      <c r="C14" s="226">
        <v>22979.58</v>
      </c>
      <c r="D14" s="226">
        <v>37000</v>
      </c>
      <c r="E14" s="226">
        <v>39000</v>
      </c>
      <c r="F14" s="226">
        <v>33000</v>
      </c>
      <c r="G14" s="7">
        <v>33000</v>
      </c>
    </row>
    <row r="15" spans="1:7" x14ac:dyDescent="0.3">
      <c r="A15" s="12"/>
      <c r="B15" s="13"/>
      <c r="C15" s="14"/>
      <c r="D15" s="14"/>
      <c r="E15" s="14"/>
      <c r="F15" s="14"/>
      <c r="G15" s="15"/>
    </row>
    <row r="16" spans="1:7" x14ac:dyDescent="0.3">
      <c r="A16" s="18">
        <v>35</v>
      </c>
      <c r="B16" s="225" t="s">
        <v>38</v>
      </c>
      <c r="C16" s="226">
        <v>221356.83</v>
      </c>
      <c r="D16" s="226">
        <v>320000</v>
      </c>
      <c r="E16" s="226">
        <v>320000</v>
      </c>
      <c r="F16" s="226">
        <v>320000</v>
      </c>
      <c r="G16" s="7">
        <v>320000</v>
      </c>
    </row>
    <row r="17" spans="1:7" x14ac:dyDescent="0.3">
      <c r="A17" s="12"/>
      <c r="B17" s="13"/>
      <c r="C17" s="14"/>
      <c r="D17" s="14"/>
      <c r="E17" s="14"/>
      <c r="F17" s="14"/>
      <c r="G17" s="15"/>
    </row>
    <row r="18" spans="1:7" ht="45.75" customHeight="1" x14ac:dyDescent="0.3">
      <c r="A18" s="18">
        <v>36</v>
      </c>
      <c r="B18" s="227" t="s">
        <v>560</v>
      </c>
      <c r="C18" s="226">
        <v>61603.58</v>
      </c>
      <c r="D18" s="226">
        <v>12000</v>
      </c>
      <c r="E18" s="226">
        <v>12000</v>
      </c>
      <c r="F18" s="226">
        <v>12000</v>
      </c>
      <c r="G18" s="7">
        <v>12000</v>
      </c>
    </row>
    <row r="19" spans="1:7" x14ac:dyDescent="0.3">
      <c r="A19" s="12"/>
      <c r="B19" s="13"/>
      <c r="C19" s="14"/>
      <c r="D19" s="14"/>
      <c r="E19" s="14"/>
      <c r="F19" s="14"/>
      <c r="G19" s="15"/>
    </row>
    <row r="20" spans="1:7" ht="44.1" customHeight="1" x14ac:dyDescent="0.3">
      <c r="A20" s="18">
        <v>37</v>
      </c>
      <c r="B20" s="227" t="s">
        <v>39</v>
      </c>
      <c r="C20" s="226">
        <v>2506395.0699999998</v>
      </c>
      <c r="D20" s="226">
        <v>2368000</v>
      </c>
      <c r="E20" s="226">
        <v>2788000</v>
      </c>
      <c r="F20" s="226">
        <v>2508000</v>
      </c>
      <c r="G20" s="7">
        <v>2288000</v>
      </c>
    </row>
    <row r="21" spans="1:7" x14ac:dyDescent="0.3">
      <c r="A21" s="12"/>
      <c r="B21" s="13"/>
      <c r="C21" s="14"/>
      <c r="D21" s="14"/>
      <c r="E21" s="14"/>
      <c r="F21" s="14"/>
      <c r="G21" s="15"/>
    </row>
    <row r="22" spans="1:7" x14ac:dyDescent="0.3">
      <c r="A22" s="18">
        <v>38</v>
      </c>
      <c r="B22" s="225" t="s">
        <v>40</v>
      </c>
      <c r="C22" s="226">
        <f>4121861.52-666.67</f>
        <v>4121194.85</v>
      </c>
      <c r="D22" s="226">
        <v>3652000</v>
      </c>
      <c r="E22" s="226">
        <v>4243000</v>
      </c>
      <c r="F22" s="226">
        <v>4057000</v>
      </c>
      <c r="G22" s="7">
        <v>3314000</v>
      </c>
    </row>
    <row r="23" spans="1:7" x14ac:dyDescent="0.3">
      <c r="A23" s="9"/>
      <c r="C23" s="5"/>
      <c r="D23" s="5"/>
      <c r="E23" s="5"/>
      <c r="F23" s="5"/>
      <c r="G23" s="6"/>
    </row>
    <row r="24" spans="1:7" ht="28.8" x14ac:dyDescent="0.3">
      <c r="A24" s="59">
        <v>4</v>
      </c>
      <c r="B24" s="228" t="s">
        <v>442</v>
      </c>
      <c r="C24" s="229">
        <f>C26+C28+C30</f>
        <v>642301.74</v>
      </c>
      <c r="D24" s="229">
        <f>D26+D28+D30</f>
        <v>3059000</v>
      </c>
      <c r="E24" s="229">
        <f>E26+E28+E30</f>
        <v>5538000</v>
      </c>
      <c r="F24" s="229">
        <f>F26+F28+F30</f>
        <v>6665000</v>
      </c>
      <c r="G24" s="62">
        <f>G26+G28+G30</f>
        <v>4285000</v>
      </c>
    </row>
    <row r="25" spans="1:7" x14ac:dyDescent="0.3">
      <c r="A25" s="9"/>
      <c r="C25" s="5"/>
      <c r="D25" s="5"/>
      <c r="E25" s="5"/>
      <c r="F25" s="5"/>
      <c r="G25" s="6"/>
    </row>
    <row r="26" spans="1:7" ht="28.8" x14ac:dyDescent="0.3">
      <c r="A26" s="18">
        <v>41</v>
      </c>
      <c r="B26" s="227" t="s">
        <v>41</v>
      </c>
      <c r="C26" s="226">
        <v>0</v>
      </c>
      <c r="D26" s="226">
        <v>75000</v>
      </c>
      <c r="E26" s="226">
        <v>75000</v>
      </c>
      <c r="F26" s="226">
        <v>75000</v>
      </c>
      <c r="G26" s="7">
        <v>75000</v>
      </c>
    </row>
    <row r="27" spans="1:7" x14ac:dyDescent="0.3">
      <c r="A27" s="9"/>
      <c r="C27" s="5"/>
      <c r="D27" s="5"/>
      <c r="E27" s="5"/>
      <c r="F27" s="5"/>
      <c r="G27" s="6"/>
    </row>
    <row r="28" spans="1:7" ht="48" customHeight="1" x14ac:dyDescent="0.3">
      <c r="A28" s="18">
        <v>42</v>
      </c>
      <c r="B28" s="227" t="s">
        <v>42</v>
      </c>
      <c r="C28" s="226">
        <v>642301.74</v>
      </c>
      <c r="D28" s="226">
        <v>2874000</v>
      </c>
      <c r="E28" s="226">
        <v>5013000</v>
      </c>
      <c r="F28" s="226">
        <v>6570000</v>
      </c>
      <c r="G28" s="7">
        <v>4210000</v>
      </c>
    </row>
    <row r="29" spans="1:7" x14ac:dyDescent="0.3">
      <c r="A29" s="2"/>
      <c r="G29" s="3"/>
    </row>
    <row r="30" spans="1:7" ht="29.4" thickBot="1" x14ac:dyDescent="0.35">
      <c r="A30" s="29">
        <v>45</v>
      </c>
      <c r="B30" s="61" t="s">
        <v>486</v>
      </c>
      <c r="C30" s="232">
        <v>0</v>
      </c>
      <c r="D30" s="30">
        <v>110000</v>
      </c>
      <c r="E30" s="30">
        <v>450000</v>
      </c>
      <c r="F30" s="30">
        <v>20000</v>
      </c>
      <c r="G30" s="233">
        <v>0</v>
      </c>
    </row>
    <row r="31" spans="1:7" x14ac:dyDescent="0.3">
      <c r="G31" s="5"/>
    </row>
  </sheetData>
  <mergeCells count="7">
    <mergeCell ref="A1:G1"/>
    <mergeCell ref="B5:B6"/>
    <mergeCell ref="A5:A6"/>
    <mergeCell ref="C5:C6"/>
    <mergeCell ref="D5:D6"/>
    <mergeCell ref="F5:F6"/>
    <mergeCell ref="G5:G6"/>
  </mergeCells>
  <pageMargins left="0.7" right="0.7" top="0.75" bottom="0.75" header="0.3" footer="0.3"/>
  <pageSetup paperSize="9" scale="88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56898-5FFD-4F4D-A7DA-762FDFD28F47}">
  <sheetPr>
    <tabColor rgb="FF0070C0"/>
    <pageSetUpPr fitToPage="1"/>
  </sheetPr>
  <dimension ref="A1:K429"/>
  <sheetViews>
    <sheetView topLeftCell="A25" workbookViewId="0">
      <selection activeCell="K37" sqref="K37"/>
    </sheetView>
  </sheetViews>
  <sheetFormatPr defaultRowHeight="18" x14ac:dyDescent="0.35"/>
  <cols>
    <col min="1" max="1" width="12.44140625" style="63" customWidth="1"/>
    <col min="2" max="2" width="30.5546875" style="63" customWidth="1"/>
    <col min="3" max="3" width="22.109375" style="63" customWidth="1"/>
    <col min="4" max="4" width="21" style="63" customWidth="1"/>
    <col min="5" max="5" width="21.88671875" style="63" customWidth="1"/>
    <col min="6" max="6" width="21.44140625" style="63" customWidth="1"/>
    <col min="7" max="7" width="21" style="63" customWidth="1"/>
  </cols>
  <sheetData>
    <row r="1" spans="1:11" ht="18.600000000000001" thickBot="1" x14ac:dyDescent="0.4"/>
    <row r="2" spans="1:11" ht="19.2" thickBot="1" x14ac:dyDescent="0.35">
      <c r="A2" s="490" t="s">
        <v>43</v>
      </c>
      <c r="B2" s="491"/>
      <c r="C2" s="491"/>
      <c r="D2" s="491"/>
      <c r="E2" s="491"/>
      <c r="F2" s="491"/>
      <c r="G2" s="492"/>
    </row>
    <row r="3" spans="1:11" ht="16.2" thickBot="1" x14ac:dyDescent="0.35">
      <c r="A3" s="64"/>
      <c r="B3" s="64"/>
      <c r="C3" s="64"/>
      <c r="D3" s="64"/>
      <c r="E3" s="64"/>
      <c r="F3" s="64"/>
      <c r="G3" s="64"/>
      <c r="H3" s="65"/>
      <c r="I3" s="65"/>
      <c r="J3" s="65"/>
      <c r="K3" s="65"/>
    </row>
    <row r="4" spans="1:11" ht="33" thickBot="1" x14ac:dyDescent="0.35">
      <c r="A4" s="55" t="s">
        <v>44</v>
      </c>
      <c r="B4" s="58" t="s">
        <v>18</v>
      </c>
      <c r="C4" s="56" t="s">
        <v>505</v>
      </c>
      <c r="D4" s="56" t="s">
        <v>564</v>
      </c>
      <c r="E4" s="56" t="s">
        <v>562</v>
      </c>
      <c r="F4" s="56" t="s">
        <v>45</v>
      </c>
      <c r="G4" s="57" t="s">
        <v>563</v>
      </c>
      <c r="H4" s="65"/>
      <c r="I4" s="65"/>
      <c r="J4" s="65"/>
      <c r="K4" s="65"/>
    </row>
    <row r="5" spans="1:11" ht="16.2" thickBot="1" x14ac:dyDescent="0.35">
      <c r="A5" s="66"/>
      <c r="B5" s="67"/>
      <c r="C5" s="67"/>
      <c r="D5" s="67"/>
      <c r="E5" s="67"/>
      <c r="F5" s="67"/>
      <c r="G5" s="68"/>
      <c r="H5" s="65"/>
      <c r="I5" s="65"/>
      <c r="J5" s="65"/>
      <c r="K5" s="65"/>
    </row>
    <row r="6" spans="1:11" ht="48.6" x14ac:dyDescent="0.35">
      <c r="A6" s="181"/>
      <c r="B6" s="182" t="s">
        <v>46</v>
      </c>
      <c r="C6" s="183">
        <f>C8+C11+C14+C17+C23+C26+C30</f>
        <v>15618317.959999999</v>
      </c>
      <c r="D6" s="183">
        <f>D8+D11+D14+D17+D23+D26+D30</f>
        <v>19944000</v>
      </c>
      <c r="E6" s="183">
        <f>E8+E11+E14+E17+E23+E26+E30</f>
        <v>25430000</v>
      </c>
      <c r="F6" s="183">
        <f>F8+F11+F14+F17+F23+F26+F30</f>
        <v>24922000</v>
      </c>
      <c r="G6" s="184">
        <f>G8+G11+G14+G17+G23+G26+G30</f>
        <v>21477000</v>
      </c>
      <c r="H6" s="65"/>
      <c r="I6" s="65"/>
      <c r="J6" s="65"/>
      <c r="K6" s="65"/>
    </row>
    <row r="7" spans="1:11" ht="16.2" x14ac:dyDescent="0.35">
      <c r="A7" s="23"/>
      <c r="B7" s="174"/>
      <c r="C7" s="175"/>
      <c r="D7" s="175"/>
      <c r="E7" s="175"/>
      <c r="F7" s="175"/>
      <c r="G7" s="167"/>
      <c r="H7" s="65"/>
      <c r="I7" s="65"/>
      <c r="J7" s="65"/>
      <c r="K7" s="65"/>
    </row>
    <row r="8" spans="1:11" ht="15.6" x14ac:dyDescent="0.3">
      <c r="A8" s="71">
        <v>1</v>
      </c>
      <c r="B8" s="176" t="s">
        <v>47</v>
      </c>
      <c r="C8" s="177">
        <f>C9</f>
        <v>8605202.0600000005</v>
      </c>
      <c r="D8" s="177">
        <f>D9</f>
        <v>8930000</v>
      </c>
      <c r="E8" s="177">
        <f>E9</f>
        <v>12580000</v>
      </c>
      <c r="F8" s="177">
        <f>F9</f>
        <v>13222000</v>
      </c>
      <c r="G8" s="168">
        <f>G9</f>
        <v>13222000</v>
      </c>
      <c r="H8" s="65"/>
      <c r="I8" s="65"/>
      <c r="J8" s="65"/>
      <c r="K8" s="65"/>
    </row>
    <row r="9" spans="1:11" ht="15.6" x14ac:dyDescent="0.3">
      <c r="A9" s="72" t="s">
        <v>48</v>
      </c>
      <c r="B9" s="178" t="s">
        <v>47</v>
      </c>
      <c r="C9" s="171">
        <v>8605202.0600000005</v>
      </c>
      <c r="D9" s="171">
        <v>8930000</v>
      </c>
      <c r="E9" s="171">
        <v>12580000</v>
      </c>
      <c r="F9" s="171">
        <v>13222000</v>
      </c>
      <c r="G9" s="169">
        <v>13222000</v>
      </c>
      <c r="H9" s="65"/>
      <c r="I9" s="65"/>
      <c r="J9" s="65"/>
      <c r="K9" s="65"/>
    </row>
    <row r="10" spans="1:11" ht="15.6" x14ac:dyDescent="0.3">
      <c r="A10" s="38"/>
      <c r="B10" s="39"/>
      <c r="C10" s="40"/>
      <c r="D10" s="40"/>
      <c r="E10" s="40"/>
      <c r="F10" s="40"/>
      <c r="G10" s="41"/>
      <c r="H10" s="65"/>
      <c r="I10" s="65"/>
      <c r="J10" s="65"/>
      <c r="K10" s="65"/>
    </row>
    <row r="11" spans="1:11" ht="15.6" x14ac:dyDescent="0.3">
      <c r="A11" s="71">
        <v>3</v>
      </c>
      <c r="B11" s="176" t="s">
        <v>49</v>
      </c>
      <c r="C11" s="177">
        <f>C12</f>
        <v>65160.95</v>
      </c>
      <c r="D11" s="177">
        <f>D12</f>
        <v>58000</v>
      </c>
      <c r="E11" s="177">
        <f>E12</f>
        <v>50000</v>
      </c>
      <c r="F11" s="177">
        <f>F12</f>
        <v>60000</v>
      </c>
      <c r="G11" s="168">
        <f>G12</f>
        <v>60000</v>
      </c>
      <c r="H11" s="65"/>
      <c r="I11" s="65"/>
      <c r="J11" s="65"/>
      <c r="K11" s="65"/>
    </row>
    <row r="12" spans="1:11" ht="15.6" x14ac:dyDescent="0.3">
      <c r="A12" s="72" t="s">
        <v>50</v>
      </c>
      <c r="B12" s="178" t="s">
        <v>49</v>
      </c>
      <c r="C12" s="171">
        <v>65160.95</v>
      </c>
      <c r="D12" s="171">
        <v>58000</v>
      </c>
      <c r="E12" s="171">
        <v>50000</v>
      </c>
      <c r="F12" s="171">
        <v>60000</v>
      </c>
      <c r="G12" s="169">
        <v>60000</v>
      </c>
      <c r="H12" s="65"/>
      <c r="I12" s="65"/>
      <c r="J12" s="65"/>
      <c r="K12" s="65"/>
    </row>
    <row r="13" spans="1:11" ht="15.6" x14ac:dyDescent="0.3">
      <c r="A13" s="38"/>
      <c r="B13" s="39"/>
      <c r="C13" s="40"/>
      <c r="D13" s="40"/>
      <c r="E13" s="40"/>
      <c r="F13" s="40"/>
      <c r="G13" s="41"/>
      <c r="H13" s="65"/>
      <c r="I13" s="65"/>
      <c r="J13" s="65"/>
      <c r="K13" s="65"/>
    </row>
    <row r="14" spans="1:11" ht="15.6" x14ac:dyDescent="0.3">
      <c r="A14" s="71">
        <v>4</v>
      </c>
      <c r="B14" s="176" t="s">
        <v>51</v>
      </c>
      <c r="C14" s="177">
        <f>C15</f>
        <v>786328.94</v>
      </c>
      <c r="D14" s="177">
        <f>D15</f>
        <v>1496000</v>
      </c>
      <c r="E14" s="177">
        <f>E15</f>
        <v>1340000</v>
      </c>
      <c r="F14" s="177">
        <f>F15</f>
        <v>1380000</v>
      </c>
      <c r="G14" s="168">
        <f>G15</f>
        <v>1380000</v>
      </c>
      <c r="H14" s="65"/>
      <c r="I14" s="65"/>
      <c r="J14" s="65"/>
      <c r="K14" s="65"/>
    </row>
    <row r="15" spans="1:11" ht="15.6" x14ac:dyDescent="0.3">
      <c r="A15" s="72" t="s">
        <v>52</v>
      </c>
      <c r="B15" s="178" t="s">
        <v>51</v>
      </c>
      <c r="C15" s="171">
        <v>786328.94</v>
      </c>
      <c r="D15" s="171">
        <v>1496000</v>
      </c>
      <c r="E15" s="171">
        <v>1340000</v>
      </c>
      <c r="F15" s="171">
        <v>1380000</v>
      </c>
      <c r="G15" s="169">
        <v>1380000</v>
      </c>
      <c r="H15" s="65"/>
      <c r="I15" s="65"/>
      <c r="J15" s="65"/>
      <c r="K15" s="65"/>
    </row>
    <row r="16" spans="1:11" ht="15.6" x14ac:dyDescent="0.3">
      <c r="A16" s="38"/>
      <c r="B16" s="39"/>
      <c r="C16" s="40"/>
      <c r="D16" s="40"/>
      <c r="E16" s="40"/>
      <c r="F16" s="40"/>
      <c r="G16" s="41"/>
      <c r="H16" s="65"/>
      <c r="I16" s="65"/>
      <c r="J16" s="65"/>
      <c r="K16" s="65"/>
    </row>
    <row r="17" spans="1:11" ht="15.6" x14ac:dyDescent="0.3">
      <c r="A17" s="71">
        <v>5</v>
      </c>
      <c r="B17" s="176" t="s">
        <v>24</v>
      </c>
      <c r="C17" s="177">
        <f>C18+C20+C21</f>
        <v>5871167.7599999998</v>
      </c>
      <c r="D17" s="177">
        <f>D18+D20+D21</f>
        <v>9200000</v>
      </c>
      <c r="E17" s="177">
        <f>E18+E19+E20+E21</f>
        <v>11200000</v>
      </c>
      <c r="F17" s="177">
        <f>F18+F19+F20+F21</f>
        <v>10000000</v>
      </c>
      <c r="G17" s="168">
        <v>6600000</v>
      </c>
      <c r="H17" s="65"/>
      <c r="I17" s="65"/>
      <c r="J17" s="65"/>
      <c r="K17" s="65"/>
    </row>
    <row r="18" spans="1:11" ht="15.6" x14ac:dyDescent="0.3">
      <c r="A18" s="72" t="s">
        <v>53</v>
      </c>
      <c r="B18" s="178" t="s">
        <v>24</v>
      </c>
      <c r="C18" s="171">
        <v>2059512.1</v>
      </c>
      <c r="D18" s="171">
        <v>3192000</v>
      </c>
      <c r="E18" s="171">
        <v>3180000</v>
      </c>
      <c r="F18" s="171">
        <v>2930000</v>
      </c>
      <c r="G18" s="169">
        <f>G17-G20-G21</f>
        <v>1560000</v>
      </c>
      <c r="H18" s="65"/>
      <c r="I18" s="65"/>
      <c r="J18" s="65"/>
      <c r="K18" s="65"/>
    </row>
    <row r="19" spans="1:11" ht="15.6" x14ac:dyDescent="0.3">
      <c r="A19" s="72"/>
      <c r="B19" s="178" t="s">
        <v>574</v>
      </c>
      <c r="C19" s="171">
        <v>0</v>
      </c>
      <c r="D19" s="171">
        <v>0</v>
      </c>
      <c r="E19" s="171">
        <v>100000</v>
      </c>
      <c r="F19" s="171">
        <v>0</v>
      </c>
      <c r="G19" s="169">
        <v>0</v>
      </c>
      <c r="H19" s="65"/>
      <c r="I19" s="65"/>
      <c r="J19" s="65"/>
      <c r="K19" s="65"/>
    </row>
    <row r="20" spans="1:11" ht="15.6" x14ac:dyDescent="0.3">
      <c r="A20" s="72" t="s">
        <v>48</v>
      </c>
      <c r="B20" s="178" t="s">
        <v>47</v>
      </c>
      <c r="C20" s="171">
        <v>3472089.56</v>
      </c>
      <c r="D20" s="171">
        <v>3600000</v>
      </c>
      <c r="E20" s="171">
        <v>4700000</v>
      </c>
      <c r="F20" s="171">
        <v>4700000</v>
      </c>
      <c r="G20" s="169">
        <v>4700000</v>
      </c>
      <c r="H20" s="65"/>
      <c r="I20" s="65"/>
      <c r="J20" s="65"/>
      <c r="K20" s="65"/>
    </row>
    <row r="21" spans="1:11" ht="15.6" x14ac:dyDescent="0.3">
      <c r="A21" s="73" t="s">
        <v>54</v>
      </c>
      <c r="B21" s="179" t="s">
        <v>55</v>
      </c>
      <c r="C21" s="87">
        <v>339566.1</v>
      </c>
      <c r="D21" s="87">
        <v>2408000</v>
      </c>
      <c r="E21" s="87">
        <v>3220000</v>
      </c>
      <c r="F21" s="87">
        <v>2370000</v>
      </c>
      <c r="G21" s="88">
        <v>340000</v>
      </c>
      <c r="H21" s="65"/>
      <c r="I21" s="65"/>
      <c r="J21" s="65"/>
      <c r="K21" s="65"/>
    </row>
    <row r="22" spans="1:11" ht="15.6" x14ac:dyDescent="0.3">
      <c r="A22" s="38"/>
      <c r="B22" s="39"/>
      <c r="C22" s="40"/>
      <c r="D22" s="40"/>
      <c r="E22" s="40"/>
      <c r="F22" s="40"/>
      <c r="G22" s="41"/>
      <c r="H22" s="65"/>
      <c r="I22" s="65"/>
      <c r="J22" s="65"/>
      <c r="K22" s="65"/>
    </row>
    <row r="23" spans="1:11" ht="15.6" x14ac:dyDescent="0.3">
      <c r="A23" s="71">
        <v>6</v>
      </c>
      <c r="B23" s="176" t="s">
        <v>56</v>
      </c>
      <c r="C23" s="177">
        <f>C24</f>
        <v>58453.63</v>
      </c>
      <c r="D23" s="177">
        <f>D24</f>
        <v>100000</v>
      </c>
      <c r="E23" s="177">
        <f>E24</f>
        <v>100000</v>
      </c>
      <c r="F23" s="177">
        <f>F24</f>
        <v>100000</v>
      </c>
      <c r="G23" s="168">
        <v>100000</v>
      </c>
      <c r="H23" s="65"/>
      <c r="I23" s="65"/>
      <c r="J23" s="65"/>
      <c r="K23" s="65"/>
    </row>
    <row r="24" spans="1:11" ht="15.6" x14ac:dyDescent="0.3">
      <c r="A24" s="72" t="s">
        <v>57</v>
      </c>
      <c r="B24" s="178" t="s">
        <v>56</v>
      </c>
      <c r="C24" s="171">
        <v>58453.63</v>
      </c>
      <c r="D24" s="171">
        <v>100000</v>
      </c>
      <c r="E24" s="171">
        <v>100000</v>
      </c>
      <c r="F24" s="171">
        <v>100000</v>
      </c>
      <c r="G24" s="169">
        <v>100000</v>
      </c>
      <c r="H24" s="65"/>
      <c r="I24" s="65"/>
      <c r="J24" s="65"/>
      <c r="K24" s="65"/>
    </row>
    <row r="25" spans="1:11" ht="15.6" x14ac:dyDescent="0.3">
      <c r="A25" s="72"/>
      <c r="B25" s="178"/>
      <c r="C25" s="171"/>
      <c r="D25" s="171"/>
      <c r="E25" s="171"/>
      <c r="F25" s="171"/>
      <c r="G25" s="169"/>
      <c r="H25" s="65"/>
      <c r="I25" s="65"/>
      <c r="J25" s="65"/>
      <c r="K25" s="65"/>
    </row>
    <row r="26" spans="1:11" ht="27.6" x14ac:dyDescent="0.3">
      <c r="A26" s="71">
        <v>7</v>
      </c>
      <c r="B26" s="180" t="s">
        <v>2</v>
      </c>
      <c r="C26" s="177">
        <f>C27+C28</f>
        <v>232004.62000000002</v>
      </c>
      <c r="D26" s="177">
        <f>D27+D28</f>
        <v>160000</v>
      </c>
      <c r="E26" s="177">
        <f>E27+E28</f>
        <v>160000</v>
      </c>
      <c r="F26" s="177">
        <f>F27+F28</f>
        <v>160000</v>
      </c>
      <c r="G26" s="168">
        <f>G27+G28</f>
        <v>115000</v>
      </c>
      <c r="H26" s="65"/>
      <c r="I26" s="65"/>
      <c r="J26" s="65"/>
      <c r="K26" s="65"/>
    </row>
    <row r="27" spans="1:11" ht="41.4" x14ac:dyDescent="0.3">
      <c r="A27" s="72" t="s">
        <v>58</v>
      </c>
      <c r="B27" s="170" t="s">
        <v>59</v>
      </c>
      <c r="C27" s="171">
        <v>219573.42</v>
      </c>
      <c r="D27" s="171">
        <v>140000</v>
      </c>
      <c r="E27" s="171">
        <v>145000</v>
      </c>
      <c r="F27" s="171">
        <v>145000</v>
      </c>
      <c r="G27" s="169">
        <v>100000</v>
      </c>
      <c r="H27" s="65"/>
      <c r="I27" s="65"/>
      <c r="J27" s="65"/>
      <c r="K27" s="65"/>
    </row>
    <row r="28" spans="1:11" ht="41.4" x14ac:dyDescent="0.3">
      <c r="A28" s="72" t="s">
        <v>461</v>
      </c>
      <c r="B28" s="170" t="s">
        <v>462</v>
      </c>
      <c r="C28" s="171">
        <v>12431.2</v>
      </c>
      <c r="D28" s="171">
        <v>20000</v>
      </c>
      <c r="E28" s="171">
        <v>15000</v>
      </c>
      <c r="F28" s="171">
        <v>15000</v>
      </c>
      <c r="G28" s="169">
        <v>15000</v>
      </c>
      <c r="H28" s="65"/>
      <c r="I28" s="65"/>
      <c r="J28" s="65"/>
      <c r="K28" s="65"/>
    </row>
    <row r="29" spans="1:11" ht="15.6" x14ac:dyDescent="0.3">
      <c r="A29" s="72"/>
      <c r="B29" s="170"/>
      <c r="C29" s="171"/>
      <c r="D29" s="171"/>
      <c r="E29" s="171"/>
      <c r="F29" s="171"/>
      <c r="G29" s="169"/>
      <c r="H29" s="65"/>
      <c r="I29" s="65"/>
      <c r="J29" s="65"/>
      <c r="K29" s="65"/>
    </row>
    <row r="30" spans="1:11" ht="15.6" x14ac:dyDescent="0.3">
      <c r="A30" s="185">
        <v>8</v>
      </c>
      <c r="B30" s="172" t="s">
        <v>123</v>
      </c>
      <c r="C30" s="173">
        <v>0</v>
      </c>
      <c r="D30" s="173">
        <f>D31</f>
        <v>0</v>
      </c>
      <c r="E30" s="173">
        <v>0</v>
      </c>
      <c r="F30" s="173">
        <v>0</v>
      </c>
      <c r="G30" s="186">
        <v>0</v>
      </c>
      <c r="H30" s="65"/>
      <c r="I30" s="65"/>
      <c r="J30" s="65"/>
      <c r="K30" s="65"/>
    </row>
    <row r="31" spans="1:11" ht="16.2" thickBot="1" x14ac:dyDescent="0.35">
      <c r="A31" s="82" t="s">
        <v>130</v>
      </c>
      <c r="B31" s="74" t="s">
        <v>123</v>
      </c>
      <c r="C31" s="194">
        <v>0</v>
      </c>
      <c r="D31" s="89">
        <v>0</v>
      </c>
      <c r="E31" s="89">
        <v>0</v>
      </c>
      <c r="F31" s="194">
        <v>0</v>
      </c>
      <c r="G31" s="90">
        <v>0</v>
      </c>
      <c r="H31" s="65"/>
      <c r="I31" s="65"/>
      <c r="J31" s="65"/>
      <c r="K31" s="65"/>
    </row>
    <row r="32" spans="1:11" ht="15.6" x14ac:dyDescent="0.3">
      <c r="A32" s="178"/>
      <c r="B32" s="178"/>
      <c r="C32" s="249"/>
      <c r="D32" s="171"/>
      <c r="E32" s="171"/>
      <c r="F32" s="249"/>
      <c r="G32" s="171"/>
      <c r="H32" s="65"/>
      <c r="I32" s="65"/>
      <c r="J32" s="65"/>
      <c r="K32" s="65"/>
    </row>
    <row r="33" spans="1:11" ht="15.6" x14ac:dyDescent="0.3">
      <c r="A33" s="178"/>
      <c r="B33" s="178"/>
      <c r="C33" s="249"/>
      <c r="D33" s="171"/>
      <c r="E33" s="171"/>
      <c r="F33" s="249"/>
      <c r="G33" s="171"/>
      <c r="H33" s="65"/>
      <c r="I33" s="65"/>
      <c r="J33" s="65"/>
      <c r="K33" s="65"/>
    </row>
    <row r="34" spans="1:11" ht="15.6" x14ac:dyDescent="0.3">
      <c r="A34" s="44"/>
      <c r="B34" s="44"/>
      <c r="C34" s="44"/>
      <c r="D34" s="44"/>
      <c r="E34" s="44"/>
      <c r="F34" s="44"/>
      <c r="G34" s="44"/>
      <c r="H34" s="65"/>
      <c r="I34" s="65"/>
      <c r="J34" s="65"/>
      <c r="K34" s="65"/>
    </row>
    <row r="35" spans="1:11" ht="16.2" thickBot="1" x14ac:dyDescent="0.35">
      <c r="A35" s="64"/>
      <c r="B35" s="64"/>
      <c r="C35" s="64"/>
      <c r="D35" s="64"/>
      <c r="E35" s="64"/>
      <c r="F35" s="64"/>
      <c r="G35" s="64"/>
      <c r="H35" s="65"/>
      <c r="I35" s="65"/>
      <c r="J35" s="65"/>
      <c r="K35" s="65"/>
    </row>
    <row r="36" spans="1:11" ht="33" thickBot="1" x14ac:dyDescent="0.35">
      <c r="A36" s="55" t="s">
        <v>44</v>
      </c>
      <c r="B36" s="58" t="s">
        <v>18</v>
      </c>
      <c r="C36" s="56" t="s">
        <v>505</v>
      </c>
      <c r="D36" s="56" t="s">
        <v>564</v>
      </c>
      <c r="E36" s="56" t="s">
        <v>562</v>
      </c>
      <c r="F36" s="56" t="s">
        <v>45</v>
      </c>
      <c r="G36" s="57" t="s">
        <v>563</v>
      </c>
      <c r="H36" s="65"/>
      <c r="I36" s="65"/>
      <c r="J36" s="65"/>
      <c r="K36" s="65"/>
    </row>
    <row r="37" spans="1:11" ht="15.6" x14ac:dyDescent="0.3">
      <c r="A37" s="66"/>
      <c r="B37" s="67"/>
      <c r="C37" s="67"/>
      <c r="D37" s="67"/>
      <c r="E37" s="67"/>
      <c r="F37" s="67"/>
      <c r="G37" s="68"/>
      <c r="H37" s="65"/>
      <c r="I37" s="65"/>
      <c r="J37" s="65"/>
      <c r="K37" s="65"/>
    </row>
    <row r="38" spans="1:11" ht="32.4" customHeight="1" x14ac:dyDescent="0.35">
      <c r="A38" s="437"/>
      <c r="B38" s="436" t="s">
        <v>577</v>
      </c>
      <c r="C38" s="26">
        <f>C40+C44+C47+C50+C55+C58+C62</f>
        <v>16645137.6</v>
      </c>
      <c r="D38" s="26">
        <f>D40+D44+D47+D50+D55+D58+D62</f>
        <v>20544000</v>
      </c>
      <c r="E38" s="26">
        <f>E40+E44+E47+E50+E55+E58+E62</f>
        <v>25430000</v>
      </c>
      <c r="F38" s="26">
        <f>F40+F44+F47+F50+F55+F58+F62</f>
        <v>24922000</v>
      </c>
      <c r="G38" s="27">
        <f>G40+G44+G47+G50+G55+G58+G62</f>
        <v>21477000</v>
      </c>
      <c r="H38" s="65"/>
      <c r="I38" s="65"/>
      <c r="J38" s="65"/>
      <c r="K38" s="65"/>
    </row>
    <row r="39" spans="1:11" ht="16.2" x14ac:dyDescent="0.35">
      <c r="A39" s="23"/>
      <c r="B39" s="174"/>
      <c r="C39" s="175"/>
      <c r="D39" s="175"/>
      <c r="E39" s="175"/>
      <c r="F39" s="175"/>
      <c r="G39" s="167"/>
      <c r="H39" s="65"/>
      <c r="I39" s="65"/>
      <c r="J39" s="65"/>
      <c r="K39" s="65"/>
    </row>
    <row r="40" spans="1:11" ht="15.6" x14ac:dyDescent="0.3">
      <c r="A40" s="71">
        <v>1</v>
      </c>
      <c r="B40" s="176" t="s">
        <v>47</v>
      </c>
      <c r="C40" s="177">
        <f>C41+C42</f>
        <v>13475185.18</v>
      </c>
      <c r="D40" s="177">
        <f>D41+D42</f>
        <v>13130000</v>
      </c>
      <c r="E40" s="177">
        <f>E41+E42</f>
        <v>17280000</v>
      </c>
      <c r="F40" s="177">
        <f>F41</f>
        <v>17922000</v>
      </c>
      <c r="G40" s="168">
        <f>G41</f>
        <v>17922000</v>
      </c>
      <c r="H40" s="65"/>
      <c r="I40" s="65"/>
      <c r="J40" s="65"/>
      <c r="K40" s="65"/>
    </row>
    <row r="41" spans="1:11" ht="15.6" x14ac:dyDescent="0.3">
      <c r="A41" s="72" t="s">
        <v>48</v>
      </c>
      <c r="B41" s="178" t="s">
        <v>47</v>
      </c>
      <c r="C41" s="171">
        <f>12405365.54-666.67</f>
        <v>12404698.869999999</v>
      </c>
      <c r="D41" s="171">
        <v>12530000</v>
      </c>
      <c r="E41" s="171">
        <f>12580000+4700000</f>
        <v>17280000</v>
      </c>
      <c r="F41" s="171">
        <v>17922000</v>
      </c>
      <c r="G41" s="169">
        <v>17922000</v>
      </c>
      <c r="H41" s="65"/>
      <c r="I41" s="65"/>
      <c r="J41" s="65"/>
      <c r="K41" s="65"/>
    </row>
    <row r="42" spans="1:11" ht="29.1" customHeight="1" x14ac:dyDescent="0.3">
      <c r="A42" s="38"/>
      <c r="B42" s="188" t="s">
        <v>463</v>
      </c>
      <c r="C42" s="40">
        <v>1070486.31</v>
      </c>
      <c r="D42" s="40">
        <v>600000</v>
      </c>
      <c r="E42" s="40">
        <v>0</v>
      </c>
      <c r="F42" s="40">
        <v>0</v>
      </c>
      <c r="G42" s="41">
        <v>0</v>
      </c>
      <c r="H42" s="65"/>
      <c r="I42" s="65"/>
      <c r="J42" s="65"/>
      <c r="K42" s="65"/>
    </row>
    <row r="43" spans="1:11" ht="17.100000000000001" customHeight="1" x14ac:dyDescent="0.3">
      <c r="A43" s="38"/>
      <c r="B43" s="188"/>
      <c r="C43" s="40"/>
      <c r="D43" s="40"/>
      <c r="E43" s="40"/>
      <c r="F43" s="40"/>
      <c r="G43" s="41"/>
      <c r="H43" s="65"/>
      <c r="I43" s="65"/>
      <c r="J43" s="65"/>
      <c r="K43" s="65"/>
    </row>
    <row r="44" spans="1:11" ht="15.6" x14ac:dyDescent="0.3">
      <c r="A44" s="71">
        <v>3</v>
      </c>
      <c r="B44" s="176" t="s">
        <v>49</v>
      </c>
      <c r="C44" s="177">
        <f>C45</f>
        <v>65161.26</v>
      </c>
      <c r="D44" s="177">
        <f>D45</f>
        <v>58000</v>
      </c>
      <c r="E44" s="177">
        <v>50000</v>
      </c>
      <c r="F44" s="177">
        <f>F45</f>
        <v>60000</v>
      </c>
      <c r="G44" s="168">
        <f>G45</f>
        <v>60000</v>
      </c>
      <c r="H44" s="65"/>
      <c r="I44" s="65"/>
      <c r="J44" s="65"/>
      <c r="K44" s="65"/>
    </row>
    <row r="45" spans="1:11" ht="15.6" x14ac:dyDescent="0.3">
      <c r="A45" s="72" t="s">
        <v>495</v>
      </c>
      <c r="B45" s="178" t="s">
        <v>49</v>
      </c>
      <c r="C45" s="171">
        <v>65161.26</v>
      </c>
      <c r="D45" s="171">
        <v>58000</v>
      </c>
      <c r="E45" s="171">
        <v>50000</v>
      </c>
      <c r="F45" s="171">
        <v>60000</v>
      </c>
      <c r="G45" s="169">
        <v>60000</v>
      </c>
      <c r="H45" s="65"/>
      <c r="I45" s="65"/>
      <c r="J45" s="65"/>
      <c r="K45" s="65"/>
    </row>
    <row r="46" spans="1:11" ht="15.6" x14ac:dyDescent="0.3">
      <c r="A46" s="38"/>
      <c r="B46" s="39"/>
      <c r="C46" s="40"/>
      <c r="D46" s="40"/>
      <c r="E46" s="40"/>
      <c r="F46" s="40"/>
      <c r="G46" s="41"/>
      <c r="H46" s="65"/>
      <c r="I46" s="65"/>
      <c r="J46" s="65"/>
      <c r="K46" s="65"/>
    </row>
    <row r="47" spans="1:11" ht="15.6" x14ac:dyDescent="0.3">
      <c r="A47" s="71">
        <v>4</v>
      </c>
      <c r="B47" s="176" t="s">
        <v>51</v>
      </c>
      <c r="C47" s="177">
        <f>C48</f>
        <v>833876.91</v>
      </c>
      <c r="D47" s="177">
        <f>D48</f>
        <v>1496000</v>
      </c>
      <c r="E47" s="177">
        <f>E48</f>
        <v>1340000</v>
      </c>
      <c r="F47" s="177">
        <f>F48</f>
        <v>1380000</v>
      </c>
      <c r="G47" s="168">
        <f>G48</f>
        <v>1380000</v>
      </c>
      <c r="H47" s="65"/>
      <c r="I47" s="65"/>
      <c r="J47" s="65"/>
      <c r="K47" s="65"/>
    </row>
    <row r="48" spans="1:11" ht="15.6" x14ac:dyDescent="0.3">
      <c r="A48" s="72" t="s">
        <v>52</v>
      </c>
      <c r="B48" s="178" t="s">
        <v>51</v>
      </c>
      <c r="C48" s="171">
        <v>833876.91</v>
      </c>
      <c r="D48" s="171">
        <v>1496000</v>
      </c>
      <c r="E48" s="171">
        <v>1340000</v>
      </c>
      <c r="F48" s="171">
        <v>1380000</v>
      </c>
      <c r="G48" s="169">
        <v>1380000</v>
      </c>
      <c r="H48" s="65"/>
      <c r="I48" s="65"/>
      <c r="J48" s="65"/>
      <c r="K48" s="65"/>
    </row>
    <row r="49" spans="1:11" ht="15.6" x14ac:dyDescent="0.3">
      <c r="A49" s="38"/>
      <c r="B49" s="39"/>
      <c r="C49" s="40"/>
      <c r="D49" s="40"/>
      <c r="E49" s="40"/>
      <c r="F49" s="40"/>
      <c r="G49" s="41"/>
      <c r="H49" s="65"/>
      <c r="I49" s="65"/>
      <c r="J49" s="65"/>
      <c r="K49" s="65"/>
    </row>
    <row r="50" spans="1:11" ht="15.6" x14ac:dyDescent="0.3">
      <c r="A50" s="71">
        <v>5</v>
      </c>
      <c r="B50" s="176" t="s">
        <v>24</v>
      </c>
      <c r="C50" s="177">
        <f>C51+C53</f>
        <v>2077457.52</v>
      </c>
      <c r="D50" s="177">
        <f>D51+D53</f>
        <v>5600000</v>
      </c>
      <c r="E50" s="177">
        <f>E51+E52+E53</f>
        <v>6500000</v>
      </c>
      <c r="F50" s="177">
        <f>F51+F53</f>
        <v>5300000</v>
      </c>
      <c r="G50" s="168">
        <f>G51+G52+G53</f>
        <v>1900000</v>
      </c>
      <c r="H50" s="65"/>
      <c r="I50" s="65"/>
      <c r="J50" s="65"/>
      <c r="K50" s="65"/>
    </row>
    <row r="51" spans="1:11" ht="15.6" x14ac:dyDescent="0.3">
      <c r="A51" s="72" t="s">
        <v>53</v>
      </c>
      <c r="B51" s="178" t="s">
        <v>24</v>
      </c>
      <c r="C51" s="171">
        <v>1892107.1</v>
      </c>
      <c r="D51" s="171">
        <v>3192000</v>
      </c>
      <c r="E51" s="171">
        <v>3180000</v>
      </c>
      <c r="F51" s="171">
        <v>2930000</v>
      </c>
      <c r="G51" s="169">
        <v>1560000</v>
      </c>
      <c r="H51" s="65"/>
      <c r="I51" s="65"/>
      <c r="J51" s="65"/>
      <c r="K51" s="65"/>
    </row>
    <row r="52" spans="1:11" ht="15.6" x14ac:dyDescent="0.3">
      <c r="A52" s="72"/>
      <c r="B52" s="178" t="s">
        <v>574</v>
      </c>
      <c r="C52" s="171">
        <v>0</v>
      </c>
      <c r="D52" s="171">
        <v>0</v>
      </c>
      <c r="E52" s="171">
        <v>100000</v>
      </c>
      <c r="F52" s="171">
        <v>0</v>
      </c>
      <c r="G52" s="169">
        <v>0</v>
      </c>
      <c r="H52" s="65"/>
      <c r="I52" s="65"/>
      <c r="J52" s="65"/>
      <c r="K52" s="65"/>
    </row>
    <row r="53" spans="1:11" ht="15.6" x14ac:dyDescent="0.3">
      <c r="A53" s="72" t="s">
        <v>464</v>
      </c>
      <c r="B53" s="178" t="s">
        <v>55</v>
      </c>
      <c r="C53" s="171">
        <v>185350.42</v>
      </c>
      <c r="D53" s="171">
        <v>2408000</v>
      </c>
      <c r="E53" s="171">
        <v>3220000</v>
      </c>
      <c r="F53" s="171">
        <v>2370000</v>
      </c>
      <c r="G53" s="169">
        <v>340000</v>
      </c>
      <c r="H53" s="65"/>
      <c r="I53" s="65"/>
      <c r="J53" s="65"/>
      <c r="K53" s="65"/>
    </row>
    <row r="54" spans="1:11" ht="15.6" x14ac:dyDescent="0.3">
      <c r="A54" s="38"/>
      <c r="B54" s="39"/>
      <c r="C54" s="40"/>
      <c r="D54" s="40"/>
      <c r="E54" s="40"/>
      <c r="F54" s="40"/>
      <c r="G54" s="41"/>
      <c r="H54" s="65"/>
      <c r="I54" s="65"/>
      <c r="J54" s="65"/>
      <c r="K54" s="65"/>
    </row>
    <row r="55" spans="1:11" ht="15.6" x14ac:dyDescent="0.3">
      <c r="A55" s="71">
        <v>6</v>
      </c>
      <c r="B55" s="176" t="s">
        <v>56</v>
      </c>
      <c r="C55" s="177">
        <f>C56</f>
        <v>16393.23</v>
      </c>
      <c r="D55" s="177">
        <f>D56</f>
        <v>100000</v>
      </c>
      <c r="E55" s="177">
        <f>E56</f>
        <v>100000</v>
      </c>
      <c r="F55" s="177">
        <f>F56</f>
        <v>100000</v>
      </c>
      <c r="G55" s="168">
        <f>G56</f>
        <v>100000</v>
      </c>
      <c r="H55" s="65"/>
      <c r="I55" s="65"/>
      <c r="J55" s="65"/>
      <c r="K55" s="65"/>
    </row>
    <row r="56" spans="1:11" ht="15.6" x14ac:dyDescent="0.3">
      <c r="A56" s="72" t="s">
        <v>465</v>
      </c>
      <c r="B56" s="178" t="s">
        <v>56</v>
      </c>
      <c r="C56" s="171">
        <v>16393.23</v>
      </c>
      <c r="D56" s="171">
        <v>100000</v>
      </c>
      <c r="E56" s="171">
        <v>100000</v>
      </c>
      <c r="F56" s="171">
        <v>100000</v>
      </c>
      <c r="G56" s="169">
        <v>100000</v>
      </c>
      <c r="H56" s="65"/>
      <c r="I56" s="65"/>
      <c r="J56" s="65"/>
      <c r="K56" s="65"/>
    </row>
    <row r="57" spans="1:11" ht="15.6" x14ac:dyDescent="0.3">
      <c r="A57" s="72"/>
      <c r="B57" s="178"/>
      <c r="C57" s="171"/>
      <c r="D57" s="171"/>
      <c r="E57" s="171"/>
      <c r="F57" s="171"/>
      <c r="G57" s="169"/>
      <c r="H57" s="65"/>
      <c r="I57" s="65"/>
      <c r="J57" s="65"/>
      <c r="K57" s="65"/>
    </row>
    <row r="58" spans="1:11" ht="27.6" x14ac:dyDescent="0.3">
      <c r="A58" s="71">
        <v>7</v>
      </c>
      <c r="B58" s="180" t="s">
        <v>469</v>
      </c>
      <c r="C58" s="177">
        <f>C59+C60</f>
        <v>177063.5</v>
      </c>
      <c r="D58" s="177">
        <f>D59+D60</f>
        <v>160000</v>
      </c>
      <c r="E58" s="177">
        <f>E59+E60</f>
        <v>160000</v>
      </c>
      <c r="F58" s="177">
        <f>F59+F60</f>
        <v>160000</v>
      </c>
      <c r="G58" s="168">
        <f>G59+G60</f>
        <v>115000</v>
      </c>
      <c r="H58" s="65"/>
      <c r="I58" s="65"/>
      <c r="J58" s="65"/>
      <c r="K58" s="65"/>
    </row>
    <row r="59" spans="1:11" ht="41.4" x14ac:dyDescent="0.3">
      <c r="A59" s="81" t="s">
        <v>58</v>
      </c>
      <c r="B59" s="189" t="s">
        <v>466</v>
      </c>
      <c r="C59" s="166">
        <v>164632.29999999999</v>
      </c>
      <c r="D59" s="166">
        <v>140000</v>
      </c>
      <c r="E59" s="166">
        <v>145000</v>
      </c>
      <c r="F59" s="166">
        <v>145000</v>
      </c>
      <c r="G59" s="86">
        <v>100000</v>
      </c>
      <c r="H59" s="65"/>
      <c r="I59" s="65"/>
      <c r="J59" s="65"/>
      <c r="K59" s="65"/>
    </row>
    <row r="60" spans="1:11" s="84" customFormat="1" ht="41.4" x14ac:dyDescent="0.3">
      <c r="A60" s="81" t="s">
        <v>467</v>
      </c>
      <c r="B60" s="189" t="s">
        <v>468</v>
      </c>
      <c r="C60" s="166">
        <v>12431.2</v>
      </c>
      <c r="D60" s="166">
        <v>20000</v>
      </c>
      <c r="E60" s="166">
        <v>15000</v>
      </c>
      <c r="F60" s="166">
        <v>15000</v>
      </c>
      <c r="G60" s="86">
        <v>15000</v>
      </c>
      <c r="H60" s="187"/>
      <c r="I60" s="187"/>
      <c r="J60" s="187"/>
      <c r="K60" s="187"/>
    </row>
    <row r="61" spans="1:11" s="84" customFormat="1" ht="15.6" x14ac:dyDescent="0.3">
      <c r="A61" s="81"/>
      <c r="B61" s="189"/>
      <c r="C61" s="166"/>
      <c r="D61" s="166"/>
      <c r="E61" s="166"/>
      <c r="F61" s="166"/>
      <c r="G61" s="86"/>
      <c r="H61" s="187"/>
      <c r="I61" s="187"/>
      <c r="J61" s="187"/>
      <c r="K61" s="187"/>
    </row>
    <row r="62" spans="1:11" s="84" customFormat="1" ht="15.6" x14ac:dyDescent="0.3">
      <c r="A62" s="71">
        <v>8</v>
      </c>
      <c r="B62" s="180" t="s">
        <v>123</v>
      </c>
      <c r="C62" s="177">
        <v>0</v>
      </c>
      <c r="D62" s="177">
        <v>0</v>
      </c>
      <c r="E62" s="177">
        <v>0</v>
      </c>
      <c r="F62" s="177">
        <v>0</v>
      </c>
      <c r="G62" s="168">
        <v>0</v>
      </c>
      <c r="H62" s="187"/>
      <c r="I62" s="187"/>
      <c r="J62" s="187"/>
      <c r="K62" s="187"/>
    </row>
    <row r="63" spans="1:11" s="84" customFormat="1" ht="16.2" thickBot="1" x14ac:dyDescent="0.35">
      <c r="A63" s="190" t="s">
        <v>130</v>
      </c>
      <c r="B63" s="191" t="s">
        <v>123</v>
      </c>
      <c r="C63" s="192">
        <v>0</v>
      </c>
      <c r="D63" s="192">
        <v>0</v>
      </c>
      <c r="E63" s="192">
        <v>0</v>
      </c>
      <c r="F63" s="192">
        <v>0</v>
      </c>
      <c r="G63" s="193">
        <v>0</v>
      </c>
      <c r="H63" s="187"/>
      <c r="I63" s="187"/>
      <c r="J63" s="187"/>
      <c r="K63" s="187"/>
    </row>
    <row r="64" spans="1:11" ht="15.6" x14ac:dyDescent="0.3">
      <c r="A64" s="64"/>
      <c r="B64" s="64"/>
      <c r="C64" s="64"/>
      <c r="D64" s="64"/>
      <c r="E64" s="64"/>
      <c r="F64" s="64"/>
      <c r="G64" s="64"/>
      <c r="H64" s="65"/>
      <c r="I64" s="65"/>
      <c r="J64" s="65"/>
      <c r="K64" s="65"/>
    </row>
    <row r="65" spans="1:11" ht="15.6" x14ac:dyDescent="0.3">
      <c r="A65" s="64"/>
      <c r="B65" s="64"/>
      <c r="C65" s="64"/>
      <c r="D65" s="64"/>
      <c r="E65" s="64"/>
      <c r="F65" s="64"/>
      <c r="G65" s="64"/>
      <c r="H65" s="65"/>
      <c r="I65" s="65"/>
      <c r="J65" s="65"/>
      <c r="K65" s="65"/>
    </row>
    <row r="66" spans="1:11" ht="15.6" x14ac:dyDescent="0.3">
      <c r="A66" s="64"/>
      <c r="B66" s="64"/>
      <c r="C66" s="64"/>
      <c r="D66" s="64"/>
      <c r="E66" s="64"/>
      <c r="F66" s="64"/>
      <c r="G66" s="64"/>
      <c r="H66" s="65"/>
      <c r="I66" s="65"/>
      <c r="J66" s="65"/>
      <c r="K66" s="65"/>
    </row>
    <row r="67" spans="1:11" ht="15.6" x14ac:dyDescent="0.3">
      <c r="A67" s="64"/>
      <c r="B67" s="64"/>
      <c r="C67" s="64"/>
      <c r="D67" s="64"/>
      <c r="E67" s="64"/>
      <c r="F67" s="64"/>
      <c r="G67" s="64"/>
      <c r="H67" s="65"/>
      <c r="I67" s="65"/>
      <c r="J67" s="65"/>
      <c r="K67" s="65"/>
    </row>
    <row r="68" spans="1:11" ht="15.6" x14ac:dyDescent="0.3">
      <c r="A68" s="64"/>
      <c r="B68" s="64"/>
      <c r="C68" s="64"/>
      <c r="D68" s="64"/>
      <c r="E68" s="64"/>
      <c r="F68" s="64"/>
      <c r="G68" s="64"/>
      <c r="H68" s="65"/>
      <c r="I68" s="65"/>
      <c r="J68" s="65"/>
      <c r="K68" s="65"/>
    </row>
    <row r="69" spans="1:11" ht="15.6" x14ac:dyDescent="0.3">
      <c r="A69" s="64"/>
      <c r="B69" s="64"/>
      <c r="C69" s="64"/>
      <c r="D69" s="64"/>
      <c r="E69" s="64"/>
      <c r="F69" s="64"/>
      <c r="G69" s="64"/>
      <c r="H69" s="65"/>
      <c r="I69" s="65"/>
      <c r="J69" s="65"/>
      <c r="K69" s="65"/>
    </row>
    <row r="70" spans="1:11" ht="15.6" x14ac:dyDescent="0.3">
      <c r="A70" s="64"/>
      <c r="B70" s="64"/>
      <c r="C70" s="64"/>
      <c r="D70" s="64"/>
      <c r="E70" s="64"/>
      <c r="F70" s="64"/>
      <c r="G70" s="64"/>
      <c r="H70" s="65"/>
      <c r="I70" s="65"/>
      <c r="J70" s="65"/>
      <c r="K70" s="65"/>
    </row>
    <row r="71" spans="1:11" ht="15.6" x14ac:dyDescent="0.3">
      <c r="A71" s="64"/>
      <c r="B71" s="64"/>
      <c r="C71" s="64"/>
      <c r="D71" s="64"/>
      <c r="E71" s="64"/>
      <c r="F71" s="64"/>
      <c r="G71" s="64"/>
      <c r="H71" s="65"/>
      <c r="I71" s="65"/>
      <c r="J71" s="65"/>
      <c r="K71" s="65"/>
    </row>
    <row r="72" spans="1:11" ht="15.6" x14ac:dyDescent="0.3">
      <c r="A72" s="64"/>
      <c r="B72" s="64"/>
      <c r="C72" s="64"/>
      <c r="D72" s="64"/>
      <c r="E72" s="64"/>
      <c r="F72" s="64"/>
      <c r="G72" s="64"/>
      <c r="H72" s="65"/>
      <c r="I72" s="65"/>
      <c r="J72" s="65"/>
      <c r="K72" s="65"/>
    </row>
    <row r="73" spans="1:11" ht="15.6" x14ac:dyDescent="0.3">
      <c r="A73" s="64"/>
      <c r="B73" s="64"/>
      <c r="C73" s="64"/>
      <c r="D73" s="64"/>
      <c r="E73" s="64"/>
      <c r="F73" s="64"/>
      <c r="G73" s="64"/>
      <c r="H73" s="65"/>
      <c r="I73" s="65"/>
      <c r="J73" s="65"/>
      <c r="K73" s="65"/>
    </row>
    <row r="74" spans="1:11" ht="15.6" x14ac:dyDescent="0.3">
      <c r="A74" s="64"/>
      <c r="B74" s="64"/>
      <c r="C74" s="64"/>
      <c r="D74" s="64"/>
      <c r="E74" s="64"/>
      <c r="F74" s="64"/>
      <c r="G74" s="64"/>
      <c r="H74" s="65"/>
      <c r="I74" s="65"/>
      <c r="J74" s="65"/>
      <c r="K74" s="65"/>
    </row>
    <row r="75" spans="1:11" ht="15.6" x14ac:dyDescent="0.3">
      <c r="A75" s="64"/>
      <c r="B75" s="64"/>
      <c r="C75" s="64"/>
      <c r="D75" s="64"/>
      <c r="E75" s="64"/>
      <c r="F75" s="64"/>
      <c r="G75" s="64"/>
      <c r="H75" s="65"/>
      <c r="I75" s="65"/>
      <c r="J75" s="65"/>
      <c r="K75" s="65"/>
    </row>
    <row r="76" spans="1:11" ht="15.6" x14ac:dyDescent="0.3">
      <c r="A76" s="64"/>
      <c r="B76" s="64"/>
      <c r="C76" s="64"/>
      <c r="D76" s="64"/>
      <c r="E76" s="64"/>
      <c r="F76" s="64"/>
      <c r="G76" s="64"/>
      <c r="H76" s="65"/>
      <c r="I76" s="65"/>
      <c r="J76" s="65"/>
      <c r="K76" s="65"/>
    </row>
    <row r="77" spans="1:11" ht="15.6" x14ac:dyDescent="0.3">
      <c r="A77" s="64"/>
      <c r="B77" s="64"/>
      <c r="C77" s="64"/>
      <c r="D77" s="64"/>
      <c r="E77" s="64"/>
      <c r="F77" s="64"/>
      <c r="G77" s="64"/>
      <c r="H77" s="65"/>
      <c r="I77" s="65"/>
      <c r="J77" s="65"/>
      <c r="K77" s="65"/>
    </row>
    <row r="78" spans="1:11" ht="15.6" x14ac:dyDescent="0.3">
      <c r="A78" s="64"/>
      <c r="B78" s="64"/>
      <c r="C78" s="64"/>
      <c r="D78" s="64"/>
      <c r="E78" s="64"/>
      <c r="F78" s="64"/>
      <c r="G78" s="64"/>
      <c r="H78" s="65"/>
      <c r="I78" s="65"/>
      <c r="J78" s="65"/>
      <c r="K78" s="65"/>
    </row>
    <row r="79" spans="1:11" ht="15.6" x14ac:dyDescent="0.3">
      <c r="A79" s="64"/>
      <c r="B79" s="64"/>
      <c r="C79" s="64"/>
      <c r="D79" s="64"/>
      <c r="E79" s="64"/>
      <c r="F79" s="64"/>
      <c r="G79" s="64"/>
      <c r="H79" s="65"/>
      <c r="I79" s="65"/>
      <c r="J79" s="65"/>
      <c r="K79" s="65"/>
    </row>
    <row r="80" spans="1:11" ht="15.6" x14ac:dyDescent="0.3">
      <c r="A80" s="64"/>
      <c r="B80" s="64"/>
      <c r="C80" s="64"/>
      <c r="D80" s="64"/>
      <c r="E80" s="64"/>
      <c r="F80" s="64"/>
      <c r="G80" s="64"/>
      <c r="H80" s="65"/>
      <c r="I80" s="65"/>
      <c r="J80" s="65"/>
      <c r="K80" s="65"/>
    </row>
    <row r="81" spans="1:11" ht="15.6" x14ac:dyDescent="0.3">
      <c r="A81" s="64"/>
      <c r="B81" s="64"/>
      <c r="C81" s="64"/>
      <c r="D81" s="64"/>
      <c r="E81" s="64"/>
      <c r="F81" s="64"/>
      <c r="G81" s="64"/>
      <c r="H81" s="65"/>
      <c r="I81" s="65"/>
      <c r="J81" s="65"/>
      <c r="K81" s="65"/>
    </row>
    <row r="82" spans="1:11" ht="15.6" x14ac:dyDescent="0.3">
      <c r="A82" s="64"/>
      <c r="B82" s="64"/>
      <c r="C82" s="64"/>
      <c r="D82" s="64"/>
      <c r="E82" s="64"/>
      <c r="F82" s="64"/>
      <c r="G82" s="64"/>
      <c r="H82" s="65"/>
      <c r="I82" s="65"/>
      <c r="J82" s="65"/>
      <c r="K82" s="65"/>
    </row>
    <row r="83" spans="1:11" ht="15.6" x14ac:dyDescent="0.3">
      <c r="A83" s="64"/>
      <c r="B83" s="64"/>
      <c r="C83" s="64"/>
      <c r="D83" s="64"/>
      <c r="E83" s="64"/>
      <c r="F83" s="64"/>
      <c r="G83" s="64"/>
      <c r="H83" s="65"/>
      <c r="I83" s="65"/>
      <c r="J83" s="65"/>
      <c r="K83" s="65"/>
    </row>
    <row r="84" spans="1:11" ht="15.6" x14ac:dyDescent="0.3">
      <c r="A84" s="64"/>
      <c r="B84" s="64"/>
      <c r="C84" s="64"/>
      <c r="D84" s="64"/>
      <c r="E84" s="64"/>
      <c r="F84" s="64"/>
      <c r="G84" s="64"/>
      <c r="H84" s="65"/>
      <c r="I84" s="65"/>
      <c r="J84" s="65"/>
      <c r="K84" s="65"/>
    </row>
    <row r="85" spans="1:11" ht="15.6" x14ac:dyDescent="0.3">
      <c r="A85" s="64"/>
      <c r="B85" s="64"/>
      <c r="C85" s="64"/>
      <c r="D85" s="64"/>
      <c r="E85" s="64"/>
      <c r="F85" s="64"/>
      <c r="G85" s="64"/>
      <c r="H85" s="65"/>
      <c r="I85" s="65"/>
      <c r="J85" s="65"/>
      <c r="K85" s="65"/>
    </row>
    <row r="86" spans="1:11" ht="15.6" x14ac:dyDescent="0.3">
      <c r="A86" s="64"/>
      <c r="B86" s="64"/>
      <c r="C86" s="64"/>
      <c r="D86" s="64"/>
      <c r="E86" s="64"/>
      <c r="F86" s="64"/>
      <c r="G86" s="64"/>
      <c r="H86" s="65"/>
      <c r="I86" s="65"/>
      <c r="J86" s="65"/>
      <c r="K86" s="65"/>
    </row>
    <row r="87" spans="1:11" ht="15.6" x14ac:dyDescent="0.3">
      <c r="A87" s="64"/>
      <c r="B87" s="64"/>
      <c r="C87" s="64"/>
      <c r="D87" s="64"/>
      <c r="E87" s="64"/>
      <c r="F87" s="64"/>
      <c r="G87" s="64"/>
      <c r="H87" s="65"/>
      <c r="I87" s="65"/>
      <c r="J87" s="65"/>
      <c r="K87" s="65"/>
    </row>
    <row r="88" spans="1:11" ht="15.6" x14ac:dyDescent="0.3">
      <c r="A88" s="64"/>
      <c r="B88" s="64"/>
      <c r="C88" s="64"/>
      <c r="D88" s="64"/>
      <c r="E88" s="64"/>
      <c r="F88" s="64"/>
      <c r="G88" s="64"/>
      <c r="H88" s="65"/>
      <c r="I88" s="65"/>
      <c r="J88" s="65"/>
      <c r="K88" s="65"/>
    </row>
    <row r="89" spans="1:11" ht="15.6" x14ac:dyDescent="0.3">
      <c r="A89" s="64"/>
      <c r="B89" s="64"/>
      <c r="C89" s="64"/>
      <c r="D89" s="64"/>
      <c r="E89" s="64"/>
      <c r="F89" s="64"/>
      <c r="G89" s="64"/>
      <c r="H89" s="65"/>
      <c r="I89" s="65"/>
      <c r="J89" s="65"/>
      <c r="K89" s="65"/>
    </row>
    <row r="90" spans="1:11" ht="15.6" x14ac:dyDescent="0.3">
      <c r="A90" s="64"/>
      <c r="B90" s="64"/>
      <c r="C90" s="64"/>
      <c r="D90" s="64"/>
      <c r="E90" s="64"/>
      <c r="F90" s="64"/>
      <c r="G90" s="64"/>
      <c r="H90" s="65"/>
      <c r="I90" s="65"/>
      <c r="J90" s="65"/>
      <c r="K90" s="65"/>
    </row>
    <row r="91" spans="1:11" ht="15.6" x14ac:dyDescent="0.3">
      <c r="A91" s="64"/>
      <c r="B91" s="64"/>
      <c r="C91" s="64"/>
      <c r="D91" s="64"/>
      <c r="E91" s="64"/>
      <c r="F91" s="64"/>
      <c r="G91" s="64"/>
      <c r="H91" s="65"/>
      <c r="I91" s="65"/>
      <c r="J91" s="65"/>
      <c r="K91" s="65"/>
    </row>
    <row r="92" spans="1:11" ht="15.6" x14ac:dyDescent="0.3">
      <c r="A92" s="64"/>
      <c r="B92" s="64"/>
      <c r="C92" s="64"/>
      <c r="D92" s="64"/>
      <c r="E92" s="64"/>
      <c r="F92" s="64"/>
      <c r="G92" s="64"/>
      <c r="H92" s="65"/>
      <c r="I92" s="65"/>
      <c r="J92" s="65"/>
      <c r="K92" s="65"/>
    </row>
    <row r="93" spans="1:11" ht="15.6" x14ac:dyDescent="0.3">
      <c r="A93" s="64"/>
      <c r="B93" s="64"/>
      <c r="C93" s="64"/>
      <c r="D93" s="64"/>
      <c r="E93" s="64"/>
      <c r="F93" s="64"/>
      <c r="G93" s="64"/>
      <c r="H93" s="65"/>
      <c r="I93" s="65"/>
      <c r="J93" s="65"/>
      <c r="K93" s="65"/>
    </row>
    <row r="94" spans="1:11" ht="15.6" x14ac:dyDescent="0.3">
      <c r="A94" s="64"/>
      <c r="B94" s="64"/>
      <c r="C94" s="64"/>
      <c r="D94" s="64"/>
      <c r="E94" s="64"/>
      <c r="F94" s="64"/>
      <c r="G94" s="64"/>
      <c r="H94" s="65"/>
      <c r="I94" s="65"/>
      <c r="J94" s="65"/>
      <c r="K94" s="65"/>
    </row>
    <row r="95" spans="1:11" ht="15.6" x14ac:dyDescent="0.3">
      <c r="A95" s="64"/>
      <c r="B95" s="64"/>
      <c r="C95" s="64"/>
      <c r="D95" s="64"/>
      <c r="E95" s="64"/>
      <c r="F95" s="64"/>
      <c r="G95" s="64"/>
      <c r="H95" s="65"/>
      <c r="I95" s="65"/>
      <c r="J95" s="65"/>
      <c r="K95" s="65"/>
    </row>
    <row r="96" spans="1:11" ht="15.6" x14ac:dyDescent="0.3">
      <c r="A96" s="64"/>
      <c r="B96" s="64"/>
      <c r="C96" s="64"/>
      <c r="D96" s="64"/>
      <c r="E96" s="64"/>
      <c r="F96" s="64"/>
      <c r="G96" s="64"/>
      <c r="H96" s="65"/>
      <c r="I96" s="65"/>
      <c r="J96" s="65"/>
      <c r="K96" s="65"/>
    </row>
    <row r="97" spans="1:11" ht="15.6" x14ac:dyDescent="0.3">
      <c r="A97" s="64"/>
      <c r="B97" s="64"/>
      <c r="C97" s="64"/>
      <c r="D97" s="64"/>
      <c r="E97" s="64"/>
      <c r="F97" s="64"/>
      <c r="G97" s="64"/>
      <c r="H97" s="65"/>
      <c r="I97" s="65"/>
      <c r="J97" s="65"/>
      <c r="K97" s="65"/>
    </row>
    <row r="98" spans="1:11" ht="15.6" x14ac:dyDescent="0.3">
      <c r="A98" s="64"/>
      <c r="B98" s="64"/>
      <c r="C98" s="64"/>
      <c r="D98" s="64"/>
      <c r="E98" s="64"/>
      <c r="F98" s="64"/>
      <c r="G98" s="64"/>
      <c r="H98" s="65"/>
      <c r="I98" s="65"/>
      <c r="J98" s="65"/>
      <c r="K98" s="65"/>
    </row>
    <row r="99" spans="1:11" ht="15.6" x14ac:dyDescent="0.3">
      <c r="A99" s="64"/>
      <c r="B99" s="64"/>
      <c r="C99" s="64"/>
      <c r="D99" s="64"/>
      <c r="E99" s="64"/>
      <c r="F99" s="64"/>
      <c r="G99" s="64"/>
      <c r="H99" s="65"/>
      <c r="I99" s="65"/>
      <c r="J99" s="65"/>
      <c r="K99" s="65"/>
    </row>
    <row r="100" spans="1:11" ht="15.6" x14ac:dyDescent="0.3">
      <c r="A100" s="64"/>
      <c r="B100" s="64"/>
      <c r="C100" s="64"/>
      <c r="D100" s="64"/>
      <c r="E100" s="64"/>
      <c r="F100" s="64"/>
      <c r="G100" s="64"/>
      <c r="H100" s="65"/>
      <c r="I100" s="65"/>
      <c r="J100" s="65"/>
      <c r="K100" s="65"/>
    </row>
    <row r="101" spans="1:11" ht="15.6" x14ac:dyDescent="0.3">
      <c r="A101" s="64"/>
      <c r="B101" s="64"/>
      <c r="C101" s="64"/>
      <c r="D101" s="64"/>
      <c r="E101" s="64"/>
      <c r="F101" s="64"/>
      <c r="G101" s="64"/>
      <c r="H101" s="65"/>
      <c r="I101" s="65"/>
      <c r="J101" s="65"/>
      <c r="K101" s="65"/>
    </row>
    <row r="102" spans="1:11" ht="15.6" x14ac:dyDescent="0.3">
      <c r="A102" s="64"/>
      <c r="B102" s="64"/>
      <c r="C102" s="64"/>
      <c r="D102" s="64"/>
      <c r="E102" s="64"/>
      <c r="F102" s="64"/>
      <c r="G102" s="64"/>
      <c r="H102" s="65"/>
      <c r="I102" s="65"/>
      <c r="J102" s="65"/>
      <c r="K102" s="65"/>
    </row>
    <row r="103" spans="1:11" ht="15.6" x14ac:dyDescent="0.3">
      <c r="A103" s="64"/>
      <c r="B103" s="64"/>
      <c r="C103" s="64"/>
      <c r="D103" s="64"/>
      <c r="E103" s="64"/>
      <c r="F103" s="64"/>
      <c r="G103" s="64"/>
      <c r="H103" s="65"/>
      <c r="I103" s="65"/>
      <c r="J103" s="65"/>
      <c r="K103" s="65"/>
    </row>
    <row r="104" spans="1:11" ht="15.6" x14ac:dyDescent="0.3">
      <c r="A104" s="64"/>
      <c r="B104" s="64"/>
      <c r="C104" s="64"/>
      <c r="D104" s="64"/>
      <c r="E104" s="64"/>
      <c r="F104" s="64"/>
      <c r="G104" s="64"/>
      <c r="H104" s="65"/>
      <c r="I104" s="65"/>
      <c r="J104" s="65"/>
      <c r="K104" s="65"/>
    </row>
    <row r="105" spans="1:11" ht="15.6" x14ac:dyDescent="0.3">
      <c r="A105" s="64"/>
      <c r="B105" s="64"/>
      <c r="C105" s="64"/>
      <c r="D105" s="64"/>
      <c r="E105" s="64"/>
      <c r="F105" s="64"/>
      <c r="G105" s="64"/>
      <c r="H105" s="65"/>
      <c r="I105" s="65"/>
      <c r="J105" s="65"/>
      <c r="K105" s="65"/>
    </row>
    <row r="106" spans="1:11" ht="15.6" x14ac:dyDescent="0.3">
      <c r="A106" s="64"/>
      <c r="B106" s="64"/>
      <c r="C106" s="64"/>
      <c r="D106" s="64"/>
      <c r="E106" s="64"/>
      <c r="F106" s="64"/>
      <c r="G106" s="64"/>
      <c r="H106" s="65"/>
      <c r="I106" s="65"/>
      <c r="J106" s="65"/>
      <c r="K106" s="65"/>
    </row>
    <row r="107" spans="1:11" ht="15.6" x14ac:dyDescent="0.3">
      <c r="A107" s="64"/>
      <c r="B107" s="64"/>
      <c r="C107" s="64"/>
      <c r="D107" s="64"/>
      <c r="E107" s="64"/>
      <c r="F107" s="64"/>
      <c r="G107" s="64"/>
      <c r="H107" s="65"/>
      <c r="I107" s="65"/>
      <c r="J107" s="65"/>
      <c r="K107" s="65"/>
    </row>
    <row r="108" spans="1:11" ht="15.6" x14ac:dyDescent="0.3">
      <c r="A108" s="64"/>
      <c r="B108" s="64"/>
      <c r="C108" s="64"/>
      <c r="D108" s="64"/>
      <c r="E108" s="64"/>
      <c r="F108" s="64"/>
      <c r="G108" s="64"/>
      <c r="H108" s="65"/>
      <c r="I108" s="65"/>
      <c r="J108" s="65"/>
      <c r="K108" s="65"/>
    </row>
    <row r="109" spans="1:11" ht="15.6" x14ac:dyDescent="0.3">
      <c r="A109" s="64"/>
      <c r="B109" s="64"/>
      <c r="C109" s="64"/>
      <c r="D109" s="64"/>
      <c r="E109" s="64"/>
      <c r="F109" s="64"/>
      <c r="G109" s="64"/>
      <c r="H109" s="65"/>
      <c r="I109" s="65"/>
      <c r="J109" s="65"/>
      <c r="K109" s="65"/>
    </row>
    <row r="110" spans="1:11" ht="15.6" x14ac:dyDescent="0.3">
      <c r="A110" s="64"/>
      <c r="B110" s="64"/>
      <c r="C110" s="64"/>
      <c r="D110" s="64"/>
      <c r="E110" s="64"/>
      <c r="F110" s="64"/>
      <c r="G110" s="64"/>
      <c r="H110" s="65"/>
      <c r="I110" s="65"/>
      <c r="J110" s="65"/>
      <c r="K110" s="65"/>
    </row>
    <row r="111" spans="1:11" ht="15.6" x14ac:dyDescent="0.3">
      <c r="A111" s="64"/>
      <c r="B111" s="64"/>
      <c r="C111" s="64"/>
      <c r="D111" s="64"/>
      <c r="E111" s="64"/>
      <c r="F111" s="64"/>
      <c r="G111" s="64"/>
      <c r="H111" s="65"/>
      <c r="I111" s="65"/>
      <c r="J111" s="65"/>
      <c r="K111" s="65"/>
    </row>
    <row r="112" spans="1:11" ht="15.6" x14ac:dyDescent="0.3">
      <c r="A112" s="64"/>
      <c r="B112" s="64"/>
      <c r="C112" s="64"/>
      <c r="D112" s="64"/>
      <c r="E112" s="64"/>
      <c r="F112" s="64"/>
      <c r="G112" s="64"/>
      <c r="H112" s="65"/>
      <c r="I112" s="65"/>
      <c r="J112" s="65"/>
      <c r="K112" s="65"/>
    </row>
    <row r="113" spans="1:11" ht="15.6" x14ac:dyDescent="0.3">
      <c r="A113" s="64"/>
      <c r="B113" s="64"/>
      <c r="C113" s="64"/>
      <c r="D113" s="64"/>
      <c r="E113" s="64"/>
      <c r="F113" s="64"/>
      <c r="G113" s="64"/>
      <c r="H113" s="65"/>
      <c r="I113" s="65"/>
      <c r="J113" s="65"/>
      <c r="K113" s="65"/>
    </row>
    <row r="114" spans="1:11" ht="15.6" x14ac:dyDescent="0.3">
      <c r="A114" s="64"/>
      <c r="B114" s="64"/>
      <c r="C114" s="64"/>
      <c r="D114" s="64"/>
      <c r="E114" s="64"/>
      <c r="F114" s="64"/>
      <c r="G114" s="64"/>
      <c r="H114" s="65"/>
      <c r="I114" s="65"/>
      <c r="J114" s="65"/>
      <c r="K114" s="65"/>
    </row>
    <row r="115" spans="1:11" ht="15.6" x14ac:dyDescent="0.3">
      <c r="A115" s="64"/>
      <c r="B115" s="64"/>
      <c r="C115" s="64"/>
      <c r="D115" s="64"/>
      <c r="E115" s="64"/>
      <c r="F115" s="64"/>
      <c r="G115" s="64"/>
      <c r="H115" s="65"/>
      <c r="I115" s="65"/>
      <c r="J115" s="65"/>
      <c r="K115" s="65"/>
    </row>
    <row r="116" spans="1:11" ht="15.6" x14ac:dyDescent="0.3">
      <c r="A116" s="64"/>
      <c r="B116" s="64"/>
      <c r="C116" s="64"/>
      <c r="D116" s="64"/>
      <c r="E116" s="64"/>
      <c r="F116" s="64"/>
      <c r="G116" s="64"/>
      <c r="H116" s="65"/>
      <c r="I116" s="65"/>
      <c r="J116" s="65"/>
      <c r="K116" s="65"/>
    </row>
    <row r="117" spans="1:11" ht="15.6" x14ac:dyDescent="0.3">
      <c r="A117" s="64"/>
      <c r="B117" s="64"/>
      <c r="C117" s="64"/>
      <c r="D117" s="64"/>
      <c r="E117" s="64"/>
      <c r="F117" s="64"/>
      <c r="G117" s="64"/>
      <c r="H117" s="65"/>
      <c r="I117" s="65"/>
      <c r="J117" s="65"/>
      <c r="K117" s="65"/>
    </row>
    <row r="118" spans="1:11" ht="15.6" x14ac:dyDescent="0.3">
      <c r="A118" s="64"/>
      <c r="B118" s="64"/>
      <c r="C118" s="64"/>
      <c r="D118" s="64"/>
      <c r="E118" s="64"/>
      <c r="F118" s="64"/>
      <c r="G118" s="64"/>
      <c r="H118" s="65"/>
      <c r="I118" s="65"/>
      <c r="J118" s="65"/>
      <c r="K118" s="65"/>
    </row>
    <row r="119" spans="1:11" ht="15.6" x14ac:dyDescent="0.3">
      <c r="A119" s="64"/>
      <c r="B119" s="64"/>
      <c r="C119" s="64"/>
      <c r="D119" s="64"/>
      <c r="E119" s="64"/>
      <c r="F119" s="64"/>
      <c r="G119" s="64"/>
      <c r="H119" s="65"/>
      <c r="I119" s="65"/>
      <c r="J119" s="65"/>
      <c r="K119" s="65"/>
    </row>
    <row r="120" spans="1:11" ht="15.6" x14ac:dyDescent="0.3">
      <c r="A120" s="64"/>
      <c r="B120" s="64"/>
      <c r="C120" s="64"/>
      <c r="D120" s="64"/>
      <c r="E120" s="64"/>
      <c r="F120" s="64"/>
      <c r="G120" s="64"/>
      <c r="H120" s="65"/>
      <c r="I120" s="65"/>
      <c r="J120" s="65"/>
      <c r="K120" s="65"/>
    </row>
    <row r="121" spans="1:11" ht="15.6" x14ac:dyDescent="0.3">
      <c r="A121" s="64"/>
      <c r="B121" s="64"/>
      <c r="C121" s="64"/>
      <c r="D121" s="64"/>
      <c r="E121" s="64"/>
      <c r="F121" s="64"/>
      <c r="G121" s="64"/>
      <c r="H121" s="65"/>
      <c r="I121" s="65"/>
      <c r="J121" s="65"/>
      <c r="K121" s="65"/>
    </row>
    <row r="122" spans="1:11" ht="15.6" x14ac:dyDescent="0.3">
      <c r="A122" s="64"/>
      <c r="B122" s="64"/>
      <c r="C122" s="64"/>
      <c r="D122" s="64"/>
      <c r="E122" s="64"/>
      <c r="F122" s="64"/>
      <c r="G122" s="64"/>
      <c r="H122" s="65"/>
      <c r="I122" s="65"/>
      <c r="J122" s="65"/>
      <c r="K122" s="65"/>
    </row>
    <row r="123" spans="1:11" ht="15.6" x14ac:dyDescent="0.3">
      <c r="A123" s="64"/>
      <c r="B123" s="64"/>
      <c r="C123" s="64"/>
      <c r="D123" s="64"/>
      <c r="E123" s="64"/>
      <c r="F123" s="64"/>
      <c r="G123" s="64"/>
      <c r="H123" s="65"/>
      <c r="I123" s="65"/>
      <c r="J123" s="65"/>
      <c r="K123" s="65"/>
    </row>
    <row r="124" spans="1:11" ht="15.6" x14ac:dyDescent="0.3">
      <c r="A124" s="64"/>
      <c r="B124" s="64"/>
      <c r="C124" s="64"/>
      <c r="D124" s="64"/>
      <c r="E124" s="64"/>
      <c r="F124" s="64"/>
      <c r="G124" s="64"/>
      <c r="H124" s="65"/>
      <c r="I124" s="65"/>
      <c r="J124" s="65"/>
      <c r="K124" s="65"/>
    </row>
    <row r="125" spans="1:11" ht="15.6" x14ac:dyDescent="0.3">
      <c r="A125" s="64"/>
      <c r="B125" s="64"/>
      <c r="C125" s="64"/>
      <c r="D125" s="64"/>
      <c r="E125" s="64"/>
      <c r="F125" s="64"/>
      <c r="G125" s="64"/>
      <c r="H125" s="65"/>
      <c r="I125" s="65"/>
      <c r="J125" s="65"/>
      <c r="K125" s="65"/>
    </row>
    <row r="126" spans="1:11" ht="15.6" x14ac:dyDescent="0.3">
      <c r="A126" s="64"/>
      <c r="B126" s="64"/>
      <c r="C126" s="64"/>
      <c r="D126" s="64"/>
      <c r="E126" s="64"/>
      <c r="F126" s="64"/>
      <c r="G126" s="64"/>
      <c r="H126" s="65"/>
      <c r="I126" s="65"/>
      <c r="J126" s="65"/>
      <c r="K126" s="65"/>
    </row>
    <row r="127" spans="1:11" ht="15.6" x14ac:dyDescent="0.3">
      <c r="A127" s="64"/>
      <c r="B127" s="64"/>
      <c r="C127" s="64"/>
      <c r="D127" s="64"/>
      <c r="E127" s="64"/>
      <c r="F127" s="64"/>
      <c r="G127" s="64"/>
      <c r="H127" s="65"/>
      <c r="I127" s="65"/>
      <c r="J127" s="65"/>
      <c r="K127" s="65"/>
    </row>
    <row r="128" spans="1:11" ht="15.6" x14ac:dyDescent="0.3">
      <c r="A128" s="64"/>
      <c r="B128" s="64"/>
      <c r="C128" s="64"/>
      <c r="D128" s="64"/>
      <c r="E128" s="64"/>
      <c r="F128" s="64"/>
      <c r="G128" s="64"/>
      <c r="H128" s="65"/>
      <c r="I128" s="65"/>
      <c r="J128" s="65"/>
      <c r="K128" s="65"/>
    </row>
    <row r="129" spans="1:11" ht="15.6" x14ac:dyDescent="0.3">
      <c r="A129" s="64"/>
      <c r="B129" s="64"/>
      <c r="C129" s="64"/>
      <c r="D129" s="64"/>
      <c r="E129" s="64"/>
      <c r="F129" s="64"/>
      <c r="G129" s="64"/>
      <c r="H129" s="65"/>
      <c r="I129" s="65"/>
      <c r="J129" s="65"/>
      <c r="K129" s="65"/>
    </row>
    <row r="130" spans="1:11" ht="15.6" x14ac:dyDescent="0.3">
      <c r="A130" s="64"/>
      <c r="B130" s="64"/>
      <c r="C130" s="64"/>
      <c r="D130" s="64"/>
      <c r="E130" s="64"/>
      <c r="F130" s="64"/>
      <c r="G130" s="64"/>
      <c r="H130" s="65"/>
      <c r="I130" s="65"/>
      <c r="J130" s="65"/>
      <c r="K130" s="65"/>
    </row>
    <row r="131" spans="1:11" ht="15.6" x14ac:dyDescent="0.3">
      <c r="A131" s="64"/>
      <c r="B131" s="64"/>
      <c r="C131" s="64"/>
      <c r="D131" s="64"/>
      <c r="E131" s="64"/>
      <c r="F131" s="64"/>
      <c r="G131" s="64"/>
      <c r="H131" s="65"/>
      <c r="I131" s="65"/>
      <c r="J131" s="65"/>
      <c r="K131" s="65"/>
    </row>
    <row r="132" spans="1:11" ht="15.6" x14ac:dyDescent="0.3">
      <c r="A132" s="64"/>
      <c r="B132" s="64"/>
      <c r="C132" s="64"/>
      <c r="D132" s="64"/>
      <c r="E132" s="64"/>
      <c r="F132" s="64"/>
      <c r="G132" s="64"/>
      <c r="H132" s="65"/>
      <c r="I132" s="65"/>
      <c r="J132" s="65"/>
      <c r="K132" s="65"/>
    </row>
    <row r="133" spans="1:11" ht="15.6" x14ac:dyDescent="0.3">
      <c r="A133" s="64"/>
      <c r="B133" s="64"/>
      <c r="C133" s="64"/>
      <c r="D133" s="64"/>
      <c r="E133" s="64"/>
      <c r="F133" s="64"/>
      <c r="G133" s="64"/>
      <c r="H133" s="65"/>
      <c r="I133" s="65"/>
      <c r="J133" s="65"/>
      <c r="K133" s="65"/>
    </row>
    <row r="134" spans="1:11" ht="15.6" x14ac:dyDescent="0.3">
      <c r="A134" s="64"/>
      <c r="B134" s="64"/>
      <c r="C134" s="64"/>
      <c r="D134" s="64"/>
      <c r="E134" s="64"/>
      <c r="F134" s="64"/>
      <c r="G134" s="64"/>
      <c r="H134" s="65"/>
      <c r="I134" s="65"/>
      <c r="J134" s="65"/>
      <c r="K134" s="65"/>
    </row>
    <row r="135" spans="1:11" ht="15.6" x14ac:dyDescent="0.3">
      <c r="A135" s="64"/>
      <c r="B135" s="64"/>
      <c r="C135" s="64"/>
      <c r="D135" s="64"/>
      <c r="E135" s="64"/>
      <c r="F135" s="64"/>
      <c r="G135" s="64"/>
      <c r="H135" s="65"/>
      <c r="I135" s="65"/>
      <c r="J135" s="65"/>
      <c r="K135" s="65"/>
    </row>
    <row r="136" spans="1:11" ht="15.6" x14ac:dyDescent="0.3">
      <c r="A136" s="64"/>
      <c r="B136" s="64"/>
      <c r="C136" s="64"/>
      <c r="D136" s="64"/>
      <c r="E136" s="64"/>
      <c r="F136" s="64"/>
      <c r="G136" s="64"/>
      <c r="H136" s="65"/>
      <c r="I136" s="65"/>
      <c r="J136" s="65"/>
      <c r="K136" s="65"/>
    </row>
    <row r="137" spans="1:11" ht="15.6" x14ac:dyDescent="0.3">
      <c r="A137" s="64"/>
      <c r="B137" s="64"/>
      <c r="C137" s="64"/>
      <c r="D137" s="64"/>
      <c r="E137" s="64"/>
      <c r="F137" s="64"/>
      <c r="G137" s="64"/>
      <c r="H137" s="65"/>
      <c r="I137" s="65"/>
      <c r="J137" s="65"/>
      <c r="K137" s="65"/>
    </row>
    <row r="138" spans="1:11" ht="15.6" x14ac:dyDescent="0.3">
      <c r="A138" s="64"/>
      <c r="B138" s="64"/>
      <c r="C138" s="64"/>
      <c r="D138" s="64"/>
      <c r="E138" s="64"/>
      <c r="F138" s="64"/>
      <c r="G138" s="64"/>
      <c r="H138" s="65"/>
      <c r="I138" s="65"/>
      <c r="J138" s="65"/>
      <c r="K138" s="65"/>
    </row>
    <row r="139" spans="1:11" ht="15.6" x14ac:dyDescent="0.3">
      <c r="A139" s="64"/>
      <c r="B139" s="64"/>
      <c r="C139" s="64"/>
      <c r="D139" s="64"/>
      <c r="E139" s="64"/>
      <c r="F139" s="64"/>
      <c r="G139" s="64"/>
      <c r="H139" s="65"/>
      <c r="I139" s="65"/>
      <c r="J139" s="65"/>
      <c r="K139" s="65"/>
    </row>
    <row r="140" spans="1:11" ht="15.6" x14ac:dyDescent="0.3">
      <c r="A140" s="64"/>
      <c r="B140" s="64"/>
      <c r="C140" s="64"/>
      <c r="D140" s="64"/>
      <c r="E140" s="64"/>
      <c r="F140" s="64"/>
      <c r="G140" s="64"/>
      <c r="H140" s="65"/>
      <c r="I140" s="65"/>
      <c r="J140" s="65"/>
      <c r="K140" s="65"/>
    </row>
    <row r="141" spans="1:11" ht="15.6" x14ac:dyDescent="0.3">
      <c r="A141" s="64"/>
      <c r="B141" s="64"/>
      <c r="C141" s="64"/>
      <c r="D141" s="64"/>
      <c r="E141" s="64"/>
      <c r="F141" s="64"/>
      <c r="G141" s="64"/>
      <c r="H141" s="65"/>
      <c r="I141" s="65"/>
      <c r="J141" s="65"/>
      <c r="K141" s="65"/>
    </row>
    <row r="142" spans="1:11" ht="15.6" x14ac:dyDescent="0.3">
      <c r="A142" s="64"/>
      <c r="B142" s="64"/>
      <c r="C142" s="64"/>
      <c r="D142" s="64"/>
      <c r="E142" s="64"/>
      <c r="F142" s="64"/>
      <c r="G142" s="64"/>
      <c r="H142" s="65"/>
      <c r="I142" s="65"/>
      <c r="J142" s="65"/>
      <c r="K142" s="65"/>
    </row>
    <row r="143" spans="1:11" ht="15.6" x14ac:dyDescent="0.3">
      <c r="A143" s="64"/>
      <c r="B143" s="64"/>
      <c r="C143" s="64"/>
      <c r="D143" s="64"/>
      <c r="E143" s="64"/>
      <c r="F143" s="64"/>
      <c r="G143" s="64"/>
      <c r="H143" s="65"/>
      <c r="I143" s="65"/>
      <c r="J143" s="65"/>
      <c r="K143" s="65"/>
    </row>
    <row r="144" spans="1:11" ht="15.6" x14ac:dyDescent="0.3">
      <c r="A144" s="64"/>
      <c r="B144" s="64"/>
      <c r="C144" s="64"/>
      <c r="D144" s="64"/>
      <c r="E144" s="64"/>
      <c r="F144" s="64"/>
      <c r="G144" s="64"/>
      <c r="H144" s="65"/>
      <c r="I144" s="65"/>
      <c r="J144" s="65"/>
      <c r="K144" s="65"/>
    </row>
    <row r="145" spans="1:11" ht="15.6" x14ac:dyDescent="0.3">
      <c r="A145" s="64"/>
      <c r="B145" s="64"/>
      <c r="C145" s="64"/>
      <c r="D145" s="64"/>
      <c r="E145" s="64"/>
      <c r="F145" s="64"/>
      <c r="G145" s="64"/>
      <c r="H145" s="65"/>
      <c r="I145" s="65"/>
      <c r="J145" s="65"/>
      <c r="K145" s="65"/>
    </row>
    <row r="146" spans="1:11" ht="15.6" x14ac:dyDescent="0.3">
      <c r="A146" s="64"/>
      <c r="B146" s="64"/>
      <c r="C146" s="64"/>
      <c r="D146" s="64"/>
      <c r="E146" s="64"/>
      <c r="F146" s="64"/>
      <c r="G146" s="64"/>
      <c r="H146" s="65"/>
      <c r="I146" s="65"/>
      <c r="J146" s="65"/>
      <c r="K146" s="65"/>
    </row>
    <row r="147" spans="1:11" ht="15.6" x14ac:dyDescent="0.3">
      <c r="A147" s="64"/>
      <c r="B147" s="64"/>
      <c r="C147" s="64"/>
      <c r="D147" s="64"/>
      <c r="E147" s="64"/>
      <c r="F147" s="64"/>
      <c r="G147" s="64"/>
      <c r="H147" s="65"/>
      <c r="I147" s="65"/>
      <c r="J147" s="65"/>
      <c r="K147" s="65"/>
    </row>
    <row r="148" spans="1:11" ht="15.6" x14ac:dyDescent="0.3">
      <c r="A148" s="64"/>
      <c r="B148" s="64"/>
      <c r="C148" s="64"/>
      <c r="D148" s="64"/>
      <c r="E148" s="64"/>
      <c r="F148" s="64"/>
      <c r="G148" s="64"/>
      <c r="H148" s="65"/>
      <c r="I148" s="65"/>
      <c r="J148" s="65"/>
      <c r="K148" s="65"/>
    </row>
    <row r="149" spans="1:11" ht="15.6" x14ac:dyDescent="0.3">
      <c r="A149" s="64"/>
      <c r="B149" s="64"/>
      <c r="C149" s="64"/>
      <c r="D149" s="64"/>
      <c r="E149" s="64"/>
      <c r="F149" s="64"/>
      <c r="G149" s="64"/>
      <c r="H149" s="65"/>
      <c r="I149" s="65"/>
      <c r="J149" s="65"/>
      <c r="K149" s="65"/>
    </row>
    <row r="150" spans="1:11" ht="15.6" x14ac:dyDescent="0.3">
      <c r="A150" s="64"/>
      <c r="B150" s="64"/>
      <c r="C150" s="64"/>
      <c r="D150" s="64"/>
      <c r="E150" s="64"/>
      <c r="F150" s="64"/>
      <c r="G150" s="64"/>
      <c r="H150" s="65"/>
      <c r="I150" s="65"/>
      <c r="J150" s="65"/>
      <c r="K150" s="65"/>
    </row>
    <row r="151" spans="1:11" ht="15.6" x14ac:dyDescent="0.3">
      <c r="A151" s="64"/>
      <c r="B151" s="64"/>
      <c r="C151" s="64"/>
      <c r="D151" s="64"/>
      <c r="E151" s="64"/>
      <c r="F151" s="64"/>
      <c r="G151" s="64"/>
      <c r="H151" s="65"/>
      <c r="I151" s="65"/>
      <c r="J151" s="65"/>
      <c r="K151" s="65"/>
    </row>
    <row r="152" spans="1:11" ht="15.6" x14ac:dyDescent="0.3">
      <c r="A152" s="64"/>
      <c r="B152" s="64"/>
      <c r="C152" s="64"/>
      <c r="D152" s="64"/>
      <c r="E152" s="64"/>
      <c r="F152" s="64"/>
      <c r="G152" s="64"/>
      <c r="H152" s="65"/>
      <c r="I152" s="65"/>
      <c r="J152" s="65"/>
      <c r="K152" s="65"/>
    </row>
    <row r="153" spans="1:11" ht="15.6" x14ac:dyDescent="0.3">
      <c r="A153" s="64"/>
      <c r="B153" s="64"/>
      <c r="C153" s="64"/>
      <c r="D153" s="64"/>
      <c r="E153" s="64"/>
      <c r="F153" s="64"/>
      <c r="G153" s="64"/>
      <c r="H153" s="65"/>
      <c r="I153" s="65"/>
      <c r="J153" s="65"/>
      <c r="K153" s="65"/>
    </row>
    <row r="154" spans="1:11" ht="15.6" x14ac:dyDescent="0.3">
      <c r="A154" s="64"/>
      <c r="B154" s="64"/>
      <c r="C154" s="64"/>
      <c r="D154" s="64"/>
      <c r="E154" s="64"/>
      <c r="F154" s="64"/>
      <c r="G154" s="64"/>
      <c r="H154" s="65"/>
      <c r="I154" s="65"/>
      <c r="J154" s="65"/>
      <c r="K154" s="65"/>
    </row>
    <row r="155" spans="1:11" ht="15.6" x14ac:dyDescent="0.3">
      <c r="A155" s="64"/>
      <c r="B155" s="64"/>
      <c r="C155" s="64"/>
      <c r="D155" s="64"/>
      <c r="E155" s="64"/>
      <c r="F155" s="64"/>
      <c r="G155" s="64"/>
      <c r="H155" s="65"/>
      <c r="I155" s="65"/>
      <c r="J155" s="65"/>
      <c r="K155" s="65"/>
    </row>
    <row r="156" spans="1:11" ht="15.6" x14ac:dyDescent="0.3">
      <c r="A156" s="64"/>
      <c r="B156" s="64"/>
      <c r="C156" s="64"/>
      <c r="D156" s="64"/>
      <c r="E156" s="64"/>
      <c r="F156" s="64"/>
      <c r="G156" s="64"/>
      <c r="H156" s="65"/>
      <c r="I156" s="65"/>
      <c r="J156" s="65"/>
      <c r="K156" s="65"/>
    </row>
    <row r="157" spans="1:11" ht="15.6" x14ac:dyDescent="0.3">
      <c r="A157" s="64"/>
      <c r="B157" s="64"/>
      <c r="C157" s="64"/>
      <c r="D157" s="64"/>
      <c r="E157" s="64"/>
      <c r="F157" s="64"/>
      <c r="G157" s="64"/>
      <c r="H157" s="65"/>
      <c r="I157" s="65"/>
      <c r="J157" s="65"/>
      <c r="K157" s="65"/>
    </row>
    <row r="158" spans="1:11" ht="15.6" x14ac:dyDescent="0.3">
      <c r="A158" s="64"/>
      <c r="B158" s="64"/>
      <c r="C158" s="64"/>
      <c r="D158" s="64"/>
      <c r="E158" s="64"/>
      <c r="F158" s="64"/>
      <c r="G158" s="64"/>
      <c r="H158" s="65"/>
      <c r="I158" s="65"/>
      <c r="J158" s="65"/>
      <c r="K158" s="65"/>
    </row>
    <row r="159" spans="1:11" ht="15.6" x14ac:dyDescent="0.3">
      <c r="A159" s="64"/>
      <c r="B159" s="64"/>
      <c r="C159" s="64"/>
      <c r="D159" s="64"/>
      <c r="E159" s="64"/>
      <c r="F159" s="64"/>
      <c r="G159" s="64"/>
      <c r="H159" s="65"/>
      <c r="I159" s="65"/>
      <c r="J159" s="65"/>
      <c r="K159" s="65"/>
    </row>
    <row r="160" spans="1:11" ht="15.6" x14ac:dyDescent="0.3">
      <c r="A160" s="64"/>
      <c r="B160" s="64"/>
      <c r="C160" s="64"/>
      <c r="D160" s="64"/>
      <c r="E160" s="64"/>
      <c r="F160" s="64"/>
      <c r="G160" s="64"/>
      <c r="H160" s="65"/>
      <c r="I160" s="65"/>
      <c r="J160" s="65"/>
      <c r="K160" s="65"/>
    </row>
    <row r="161" spans="1:11" ht="15.6" x14ac:dyDescent="0.3">
      <c r="A161" s="64"/>
      <c r="B161" s="64"/>
      <c r="C161" s="64"/>
      <c r="D161" s="64"/>
      <c r="E161" s="64"/>
      <c r="F161" s="64"/>
      <c r="G161" s="64"/>
      <c r="H161" s="65"/>
      <c r="I161" s="65"/>
      <c r="J161" s="65"/>
      <c r="K161" s="65"/>
    </row>
    <row r="162" spans="1:11" ht="15.6" x14ac:dyDescent="0.3">
      <c r="A162" s="64"/>
      <c r="B162" s="64"/>
      <c r="C162" s="64"/>
      <c r="D162" s="64"/>
      <c r="E162" s="64"/>
      <c r="F162" s="64"/>
      <c r="G162" s="64"/>
      <c r="H162" s="65"/>
      <c r="I162" s="65"/>
      <c r="J162" s="65"/>
      <c r="K162" s="65"/>
    </row>
    <row r="163" spans="1:11" ht="15.6" x14ac:dyDescent="0.3">
      <c r="A163" s="64"/>
      <c r="B163" s="64"/>
      <c r="C163" s="64"/>
      <c r="D163" s="64"/>
      <c r="E163" s="64"/>
      <c r="F163" s="64"/>
      <c r="G163" s="64"/>
      <c r="H163" s="65"/>
      <c r="I163" s="65"/>
      <c r="J163" s="65"/>
      <c r="K163" s="65"/>
    </row>
    <row r="164" spans="1:11" ht="15.6" x14ac:dyDescent="0.3">
      <c r="A164" s="64"/>
      <c r="B164" s="64"/>
      <c r="C164" s="64"/>
      <c r="D164" s="64"/>
      <c r="E164" s="64"/>
      <c r="F164" s="64"/>
      <c r="G164" s="64"/>
      <c r="H164" s="65"/>
      <c r="I164" s="65"/>
      <c r="J164" s="65"/>
      <c r="K164" s="65"/>
    </row>
    <row r="165" spans="1:11" ht="15.6" x14ac:dyDescent="0.3">
      <c r="A165" s="64"/>
      <c r="B165" s="64"/>
      <c r="C165" s="64"/>
      <c r="D165" s="64"/>
      <c r="E165" s="64"/>
      <c r="F165" s="64"/>
      <c r="G165" s="64"/>
      <c r="H165" s="65"/>
      <c r="I165" s="65"/>
      <c r="J165" s="65"/>
      <c r="K165" s="65"/>
    </row>
    <row r="166" spans="1:11" ht="15.6" x14ac:dyDescent="0.3">
      <c r="A166" s="64"/>
      <c r="B166" s="64"/>
      <c r="C166" s="64"/>
      <c r="D166" s="64"/>
      <c r="E166" s="64"/>
      <c r="F166" s="64"/>
      <c r="G166" s="64"/>
      <c r="H166" s="65"/>
      <c r="I166" s="65"/>
      <c r="J166" s="65"/>
      <c r="K166" s="65"/>
    </row>
    <row r="167" spans="1:11" ht="15.6" x14ac:dyDescent="0.3">
      <c r="A167" s="64"/>
      <c r="B167" s="64"/>
      <c r="C167" s="64"/>
      <c r="D167" s="64"/>
      <c r="E167" s="64"/>
      <c r="F167" s="64"/>
      <c r="G167" s="64"/>
      <c r="H167" s="65"/>
      <c r="I167" s="65"/>
      <c r="J167" s="65"/>
      <c r="K167" s="65"/>
    </row>
    <row r="168" spans="1:11" ht="15.6" x14ac:dyDescent="0.3">
      <c r="A168" s="64"/>
      <c r="B168" s="64"/>
      <c r="C168" s="64"/>
      <c r="D168" s="64"/>
      <c r="E168" s="64"/>
      <c r="F168" s="64"/>
      <c r="G168" s="64"/>
      <c r="H168" s="65"/>
      <c r="I168" s="65"/>
      <c r="J168" s="65"/>
      <c r="K168" s="65"/>
    </row>
    <row r="169" spans="1:11" ht="15.6" x14ac:dyDescent="0.3">
      <c r="A169" s="64"/>
      <c r="B169" s="64"/>
      <c r="C169" s="64"/>
      <c r="D169" s="64"/>
      <c r="E169" s="64"/>
      <c r="F169" s="64"/>
      <c r="G169" s="64"/>
      <c r="H169" s="65"/>
      <c r="I169" s="65"/>
      <c r="J169" s="65"/>
      <c r="K169" s="65"/>
    </row>
    <row r="170" spans="1:11" ht="15.6" x14ac:dyDescent="0.3">
      <c r="A170" s="64"/>
      <c r="B170" s="64"/>
      <c r="C170" s="64"/>
      <c r="D170" s="64"/>
      <c r="E170" s="64"/>
      <c r="F170" s="64"/>
      <c r="G170" s="64"/>
      <c r="H170" s="65"/>
      <c r="I170" s="65"/>
      <c r="J170" s="65"/>
      <c r="K170" s="65"/>
    </row>
    <row r="171" spans="1:11" ht="15.6" x14ac:dyDescent="0.3">
      <c r="A171" s="64"/>
      <c r="B171" s="64"/>
      <c r="C171" s="64"/>
      <c r="D171" s="64"/>
      <c r="E171" s="64"/>
      <c r="F171" s="64"/>
      <c r="G171" s="64"/>
      <c r="H171" s="65"/>
      <c r="I171" s="65"/>
      <c r="J171" s="65"/>
      <c r="K171" s="65"/>
    </row>
    <row r="172" spans="1:11" ht="15.6" x14ac:dyDescent="0.3">
      <c r="A172" s="64"/>
      <c r="B172" s="64"/>
      <c r="C172" s="64"/>
      <c r="D172" s="64"/>
      <c r="E172" s="64"/>
      <c r="F172" s="64"/>
      <c r="G172" s="64"/>
      <c r="H172" s="65"/>
      <c r="I172" s="65"/>
      <c r="J172" s="65"/>
      <c r="K172" s="65"/>
    </row>
    <row r="173" spans="1:11" ht="15.6" x14ac:dyDescent="0.3">
      <c r="A173" s="64"/>
      <c r="B173" s="64"/>
      <c r="C173" s="64"/>
      <c r="D173" s="64"/>
      <c r="E173" s="64"/>
      <c r="F173" s="64"/>
      <c r="G173" s="64"/>
      <c r="H173" s="65"/>
      <c r="I173" s="65"/>
      <c r="J173" s="65"/>
      <c r="K173" s="65"/>
    </row>
    <row r="174" spans="1:11" ht="15.6" x14ac:dyDescent="0.3">
      <c r="A174" s="64"/>
      <c r="B174" s="64"/>
      <c r="C174" s="64"/>
      <c r="D174" s="64"/>
      <c r="E174" s="64"/>
      <c r="F174" s="64"/>
      <c r="G174" s="64"/>
      <c r="H174" s="65"/>
      <c r="I174" s="65"/>
      <c r="J174" s="65"/>
      <c r="K174" s="65"/>
    </row>
    <row r="175" spans="1:11" ht="15.6" x14ac:dyDescent="0.3">
      <c r="A175" s="64"/>
      <c r="B175" s="64"/>
      <c r="C175" s="64"/>
      <c r="D175" s="64"/>
      <c r="E175" s="64"/>
      <c r="F175" s="64"/>
      <c r="G175" s="64"/>
      <c r="H175" s="65"/>
      <c r="I175" s="65"/>
      <c r="J175" s="65"/>
      <c r="K175" s="65"/>
    </row>
    <row r="176" spans="1:11" ht="15.6" x14ac:dyDescent="0.3">
      <c r="A176" s="64"/>
      <c r="B176" s="64"/>
      <c r="C176" s="64"/>
      <c r="D176" s="64"/>
      <c r="E176" s="64"/>
      <c r="F176" s="64"/>
      <c r="G176" s="64"/>
      <c r="H176" s="65"/>
      <c r="I176" s="65"/>
      <c r="J176" s="65"/>
      <c r="K176" s="65"/>
    </row>
    <row r="177" spans="1:11" ht="15.6" x14ac:dyDescent="0.3">
      <c r="A177" s="64"/>
      <c r="B177" s="64"/>
      <c r="C177" s="64"/>
      <c r="D177" s="64"/>
      <c r="E177" s="64"/>
      <c r="F177" s="64"/>
      <c r="G177" s="64"/>
      <c r="H177" s="65"/>
      <c r="I177" s="65"/>
      <c r="J177" s="65"/>
      <c r="K177" s="65"/>
    </row>
    <row r="178" spans="1:11" ht="15.6" x14ac:dyDescent="0.3">
      <c r="A178" s="64"/>
      <c r="B178" s="64"/>
      <c r="C178" s="64"/>
      <c r="D178" s="64"/>
      <c r="E178" s="64"/>
      <c r="F178" s="64"/>
      <c r="G178" s="64"/>
      <c r="H178" s="65"/>
      <c r="I178" s="65"/>
      <c r="J178" s="65"/>
      <c r="K178" s="65"/>
    </row>
    <row r="179" spans="1:11" ht="15.6" x14ac:dyDescent="0.3">
      <c r="A179" s="64"/>
      <c r="B179" s="64"/>
      <c r="C179" s="64"/>
      <c r="D179" s="64"/>
      <c r="E179" s="64"/>
      <c r="F179" s="64"/>
      <c r="G179" s="64"/>
      <c r="H179" s="65"/>
      <c r="I179" s="65"/>
      <c r="J179" s="65"/>
      <c r="K179" s="65"/>
    </row>
    <row r="180" spans="1:11" ht="15.6" x14ac:dyDescent="0.3">
      <c r="A180" s="64"/>
      <c r="B180" s="64"/>
      <c r="C180" s="64"/>
      <c r="D180" s="64"/>
      <c r="E180" s="64"/>
      <c r="F180" s="64"/>
      <c r="G180" s="64"/>
      <c r="H180" s="65"/>
      <c r="I180" s="65"/>
      <c r="J180" s="65"/>
      <c r="K180" s="65"/>
    </row>
    <row r="181" spans="1:11" ht="15.6" x14ac:dyDescent="0.3">
      <c r="A181" s="64"/>
      <c r="B181" s="64"/>
      <c r="C181" s="64"/>
      <c r="D181" s="64"/>
      <c r="E181" s="64"/>
      <c r="F181" s="64"/>
      <c r="G181" s="64"/>
      <c r="H181" s="65"/>
      <c r="I181" s="65"/>
      <c r="J181" s="65"/>
      <c r="K181" s="65"/>
    </row>
    <row r="182" spans="1:11" ht="15.6" x14ac:dyDescent="0.3">
      <c r="A182" s="64"/>
      <c r="B182" s="64"/>
      <c r="C182" s="64"/>
      <c r="D182" s="64"/>
      <c r="E182" s="64"/>
      <c r="F182" s="64"/>
      <c r="G182" s="64"/>
      <c r="H182" s="65"/>
      <c r="I182" s="65"/>
      <c r="J182" s="65"/>
      <c r="K182" s="65"/>
    </row>
    <row r="183" spans="1:11" ht="15.6" x14ac:dyDescent="0.3">
      <c r="A183" s="64"/>
      <c r="B183" s="64"/>
      <c r="C183" s="64"/>
      <c r="D183" s="64"/>
      <c r="E183" s="64"/>
      <c r="F183" s="64"/>
      <c r="G183" s="64"/>
      <c r="H183" s="65"/>
      <c r="I183" s="65"/>
      <c r="J183" s="65"/>
      <c r="K183" s="65"/>
    </row>
    <row r="184" spans="1:11" ht="15.6" x14ac:dyDescent="0.3">
      <c r="A184" s="64"/>
      <c r="B184" s="64"/>
      <c r="C184" s="64"/>
      <c r="D184" s="64"/>
      <c r="E184" s="64"/>
      <c r="F184" s="64"/>
      <c r="G184" s="64"/>
      <c r="H184" s="65"/>
      <c r="I184" s="65"/>
      <c r="J184" s="65"/>
      <c r="K184" s="65"/>
    </row>
    <row r="185" spans="1:11" ht="15.6" x14ac:dyDescent="0.3">
      <c r="A185" s="64"/>
      <c r="B185" s="64"/>
      <c r="C185" s="64"/>
      <c r="D185" s="64"/>
      <c r="E185" s="64"/>
      <c r="F185" s="64"/>
      <c r="G185" s="64"/>
      <c r="H185" s="65"/>
      <c r="I185" s="65"/>
      <c r="J185" s="65"/>
      <c r="K185" s="65"/>
    </row>
    <row r="186" spans="1:11" ht="15.6" x14ac:dyDescent="0.3">
      <c r="A186" s="64"/>
      <c r="B186" s="64"/>
      <c r="C186" s="64"/>
      <c r="D186" s="64"/>
      <c r="E186" s="64"/>
      <c r="F186" s="64"/>
      <c r="G186" s="64"/>
      <c r="H186" s="65"/>
      <c r="I186" s="65"/>
      <c r="J186" s="65"/>
      <c r="K186" s="65"/>
    </row>
    <row r="187" spans="1:11" ht="15.6" x14ac:dyDescent="0.3">
      <c r="A187" s="64"/>
      <c r="B187" s="64"/>
      <c r="C187" s="64"/>
      <c r="D187" s="64"/>
      <c r="E187" s="64"/>
      <c r="F187" s="64"/>
      <c r="G187" s="64"/>
      <c r="H187" s="65"/>
      <c r="I187" s="65"/>
      <c r="J187" s="65"/>
      <c r="K187" s="65"/>
    </row>
    <row r="188" spans="1:11" ht="15.6" x14ac:dyDescent="0.3">
      <c r="A188" s="64"/>
      <c r="B188" s="64"/>
      <c r="C188" s="64"/>
      <c r="D188" s="64"/>
      <c r="E188" s="64"/>
      <c r="F188" s="64"/>
      <c r="G188" s="64"/>
      <c r="H188" s="65"/>
      <c r="I188" s="65"/>
      <c r="J188" s="65"/>
      <c r="K188" s="65"/>
    </row>
    <row r="189" spans="1:11" ht="15.6" x14ac:dyDescent="0.3">
      <c r="A189" s="64"/>
      <c r="B189" s="64"/>
      <c r="C189" s="64"/>
      <c r="D189" s="64"/>
      <c r="E189" s="64"/>
      <c r="F189" s="64"/>
      <c r="G189" s="64"/>
      <c r="H189" s="65"/>
      <c r="I189" s="65"/>
      <c r="J189" s="65"/>
      <c r="K189" s="65"/>
    </row>
    <row r="190" spans="1:11" ht="15.6" x14ac:dyDescent="0.3">
      <c r="A190" s="64"/>
      <c r="B190" s="64"/>
      <c r="C190" s="64"/>
      <c r="D190" s="64"/>
      <c r="E190" s="64"/>
      <c r="F190" s="64"/>
      <c r="G190" s="64"/>
      <c r="H190" s="65"/>
      <c r="I190" s="65"/>
      <c r="J190" s="65"/>
      <c r="K190" s="65"/>
    </row>
    <row r="191" spans="1:11" ht="15.6" x14ac:dyDescent="0.3">
      <c r="A191" s="64"/>
      <c r="B191" s="64"/>
      <c r="C191" s="64"/>
      <c r="D191" s="64"/>
      <c r="E191" s="64"/>
      <c r="F191" s="64"/>
      <c r="G191" s="64"/>
      <c r="H191" s="65"/>
      <c r="I191" s="65"/>
      <c r="J191" s="65"/>
      <c r="K191" s="65"/>
    </row>
    <row r="192" spans="1:11" ht="15.6" x14ac:dyDescent="0.3">
      <c r="A192" s="64"/>
      <c r="B192" s="64"/>
      <c r="C192" s="64"/>
      <c r="D192" s="64"/>
      <c r="E192" s="64"/>
      <c r="F192" s="64"/>
      <c r="G192" s="64"/>
      <c r="H192" s="65"/>
      <c r="I192" s="65"/>
      <c r="J192" s="65"/>
      <c r="K192" s="65"/>
    </row>
    <row r="193" spans="1:11" ht="15.6" x14ac:dyDescent="0.3">
      <c r="A193" s="64"/>
      <c r="B193" s="64"/>
      <c r="C193" s="64"/>
      <c r="D193" s="64"/>
      <c r="E193" s="64"/>
      <c r="F193" s="64"/>
      <c r="G193" s="64"/>
      <c r="H193" s="65"/>
      <c r="I193" s="65"/>
      <c r="J193" s="65"/>
      <c r="K193" s="65"/>
    </row>
    <row r="194" spans="1:11" ht="15.6" x14ac:dyDescent="0.3">
      <c r="A194" s="64"/>
      <c r="B194" s="64"/>
      <c r="C194" s="64"/>
      <c r="D194" s="64"/>
      <c r="E194" s="64"/>
      <c r="F194" s="64"/>
      <c r="G194" s="64"/>
      <c r="H194" s="65"/>
      <c r="I194" s="65"/>
      <c r="J194" s="65"/>
      <c r="K194" s="65"/>
    </row>
    <row r="195" spans="1:11" ht="15.6" x14ac:dyDescent="0.3">
      <c r="A195" s="64"/>
      <c r="B195" s="64"/>
      <c r="C195" s="64"/>
      <c r="D195" s="64"/>
      <c r="E195" s="64"/>
      <c r="F195" s="64"/>
      <c r="G195" s="64"/>
      <c r="H195" s="65"/>
      <c r="I195" s="65"/>
      <c r="J195" s="65"/>
      <c r="K195" s="65"/>
    </row>
    <row r="196" spans="1:11" ht="15.6" x14ac:dyDescent="0.3">
      <c r="A196" s="64"/>
      <c r="B196" s="64"/>
      <c r="C196" s="64"/>
      <c r="D196" s="64"/>
      <c r="E196" s="64"/>
      <c r="F196" s="64"/>
      <c r="G196" s="64"/>
      <c r="H196" s="65"/>
      <c r="I196" s="65"/>
      <c r="J196" s="65"/>
      <c r="K196" s="65"/>
    </row>
    <row r="197" spans="1:11" ht="15.6" x14ac:dyDescent="0.3">
      <c r="A197" s="64"/>
      <c r="B197" s="64"/>
      <c r="C197" s="64"/>
      <c r="D197" s="64"/>
      <c r="E197" s="64"/>
      <c r="F197" s="64"/>
      <c r="G197" s="64"/>
      <c r="H197" s="65"/>
      <c r="I197" s="65"/>
      <c r="J197" s="65"/>
      <c r="K197" s="65"/>
    </row>
    <row r="198" spans="1:11" ht="15.6" x14ac:dyDescent="0.3">
      <c r="A198" s="64"/>
      <c r="B198" s="64"/>
      <c r="C198" s="64"/>
      <c r="D198" s="64"/>
      <c r="E198" s="64"/>
      <c r="F198" s="64"/>
      <c r="G198" s="64"/>
      <c r="H198" s="65"/>
      <c r="I198" s="65"/>
      <c r="J198" s="65"/>
      <c r="K198" s="65"/>
    </row>
    <row r="199" spans="1:11" ht="15.6" x14ac:dyDescent="0.3">
      <c r="A199" s="64"/>
      <c r="B199" s="64"/>
      <c r="C199" s="64"/>
      <c r="D199" s="64"/>
      <c r="E199" s="64"/>
      <c r="F199" s="64"/>
      <c r="G199" s="64"/>
      <c r="H199" s="65"/>
      <c r="I199" s="65"/>
      <c r="J199" s="65"/>
      <c r="K199" s="65"/>
    </row>
    <row r="200" spans="1:11" ht="15.6" x14ac:dyDescent="0.3">
      <c r="A200" s="64"/>
      <c r="B200" s="64"/>
      <c r="C200" s="64"/>
      <c r="D200" s="64"/>
      <c r="E200" s="64"/>
      <c r="F200" s="64"/>
      <c r="G200" s="64"/>
      <c r="H200" s="65"/>
      <c r="I200" s="65"/>
      <c r="J200" s="65"/>
      <c r="K200" s="65"/>
    </row>
    <row r="201" spans="1:11" ht="15.6" x14ac:dyDescent="0.3">
      <c r="A201" s="64"/>
      <c r="B201" s="64"/>
      <c r="C201" s="64"/>
      <c r="D201" s="64"/>
      <c r="E201" s="64"/>
      <c r="F201" s="64"/>
      <c r="G201" s="64"/>
      <c r="H201" s="65"/>
      <c r="I201" s="65"/>
      <c r="J201" s="65"/>
      <c r="K201" s="65"/>
    </row>
    <row r="202" spans="1:11" ht="15.6" x14ac:dyDescent="0.3">
      <c r="A202" s="64"/>
      <c r="B202" s="64"/>
      <c r="C202" s="64"/>
      <c r="D202" s="64"/>
      <c r="E202" s="64"/>
      <c r="F202" s="64"/>
      <c r="G202" s="64"/>
      <c r="H202" s="65"/>
      <c r="I202" s="65"/>
      <c r="J202" s="65"/>
      <c r="K202" s="65"/>
    </row>
    <row r="203" spans="1:11" ht="15.6" x14ac:dyDescent="0.3">
      <c r="A203" s="64"/>
      <c r="B203" s="64"/>
      <c r="C203" s="64"/>
      <c r="D203" s="64"/>
      <c r="E203" s="64"/>
      <c r="F203" s="64"/>
      <c r="G203" s="64"/>
      <c r="H203" s="65"/>
      <c r="I203" s="65"/>
      <c r="J203" s="65"/>
      <c r="K203" s="65"/>
    </row>
    <row r="204" spans="1:11" ht="15.6" x14ac:dyDescent="0.3">
      <c r="A204" s="64"/>
      <c r="B204" s="64"/>
      <c r="C204" s="64"/>
      <c r="D204" s="64"/>
      <c r="E204" s="64"/>
      <c r="F204" s="64"/>
      <c r="G204" s="64"/>
      <c r="H204" s="65"/>
      <c r="I204" s="65"/>
      <c r="J204" s="65"/>
      <c r="K204" s="65"/>
    </row>
    <row r="205" spans="1:11" ht="15.6" x14ac:dyDescent="0.3">
      <c r="A205" s="64"/>
      <c r="B205" s="64"/>
      <c r="C205" s="64"/>
      <c r="D205" s="64"/>
      <c r="E205" s="64"/>
      <c r="F205" s="64"/>
      <c r="G205" s="64"/>
      <c r="H205" s="65"/>
      <c r="I205" s="65"/>
      <c r="J205" s="65"/>
      <c r="K205" s="65"/>
    </row>
    <row r="206" spans="1:11" ht="15.6" x14ac:dyDescent="0.3">
      <c r="A206" s="64"/>
      <c r="B206" s="64"/>
      <c r="C206" s="64"/>
      <c r="D206" s="64"/>
      <c r="E206" s="64"/>
      <c r="F206" s="64"/>
      <c r="G206" s="64"/>
      <c r="H206" s="65"/>
      <c r="I206" s="65"/>
      <c r="J206" s="65"/>
      <c r="K206" s="65"/>
    </row>
    <row r="207" spans="1:11" ht="15.6" x14ac:dyDescent="0.3">
      <c r="A207" s="64"/>
      <c r="B207" s="64"/>
      <c r="C207" s="64"/>
      <c r="D207" s="64"/>
      <c r="E207" s="64"/>
      <c r="F207" s="64"/>
      <c r="G207" s="64"/>
      <c r="H207" s="65"/>
      <c r="I207" s="65"/>
      <c r="J207" s="65"/>
      <c r="K207" s="65"/>
    </row>
    <row r="208" spans="1:11" ht="15.6" x14ac:dyDescent="0.3">
      <c r="A208" s="64"/>
      <c r="B208" s="64"/>
      <c r="C208" s="64"/>
      <c r="D208" s="64"/>
      <c r="E208" s="64"/>
      <c r="F208" s="64"/>
      <c r="G208" s="64"/>
      <c r="H208" s="65"/>
      <c r="I208" s="65"/>
      <c r="J208" s="65"/>
      <c r="K208" s="65"/>
    </row>
    <row r="209" spans="1:11" ht="15.6" x14ac:dyDescent="0.3">
      <c r="A209" s="64"/>
      <c r="B209" s="64"/>
      <c r="C209" s="64"/>
      <c r="D209" s="64"/>
      <c r="E209" s="64"/>
      <c r="F209" s="64"/>
      <c r="G209" s="64"/>
      <c r="H209" s="65"/>
      <c r="I209" s="65"/>
      <c r="J209" s="65"/>
      <c r="K209" s="65"/>
    </row>
    <row r="210" spans="1:11" ht="15.6" x14ac:dyDescent="0.3">
      <c r="A210" s="64"/>
      <c r="B210" s="64"/>
      <c r="C210" s="64"/>
      <c r="D210" s="64"/>
      <c r="E210" s="64"/>
      <c r="F210" s="64"/>
      <c r="G210" s="64"/>
      <c r="H210" s="65"/>
      <c r="I210" s="65"/>
      <c r="J210" s="65"/>
      <c r="K210" s="65"/>
    </row>
    <row r="211" spans="1:11" ht="15.6" x14ac:dyDescent="0.3">
      <c r="A211" s="64"/>
      <c r="B211" s="64"/>
      <c r="C211" s="64"/>
      <c r="D211" s="64"/>
      <c r="E211" s="64"/>
      <c r="F211" s="64"/>
      <c r="G211" s="64"/>
      <c r="H211" s="65"/>
      <c r="I211" s="65"/>
      <c r="J211" s="65"/>
      <c r="K211" s="65"/>
    </row>
    <row r="212" spans="1:11" ht="15.6" x14ac:dyDescent="0.3">
      <c r="A212" s="64"/>
      <c r="B212" s="64"/>
      <c r="C212" s="64"/>
      <c r="D212" s="64"/>
      <c r="E212" s="64"/>
      <c r="F212" s="64"/>
      <c r="G212" s="64"/>
      <c r="H212" s="65"/>
      <c r="I212" s="65"/>
      <c r="J212" s="65"/>
      <c r="K212" s="65"/>
    </row>
    <row r="213" spans="1:11" ht="15.6" x14ac:dyDescent="0.3">
      <c r="A213" s="64"/>
      <c r="B213" s="64"/>
      <c r="C213" s="64"/>
      <c r="D213" s="64"/>
      <c r="E213" s="64"/>
      <c r="F213" s="64"/>
      <c r="G213" s="64"/>
      <c r="H213" s="65"/>
      <c r="I213" s="65"/>
      <c r="J213" s="65"/>
      <c r="K213" s="65"/>
    </row>
    <row r="214" spans="1:11" ht="15.6" x14ac:dyDescent="0.3">
      <c r="A214" s="64"/>
      <c r="B214" s="64"/>
      <c r="C214" s="64"/>
      <c r="D214" s="64"/>
      <c r="E214" s="64"/>
      <c r="F214" s="64"/>
      <c r="G214" s="64"/>
      <c r="H214" s="65"/>
      <c r="I214" s="65"/>
      <c r="J214" s="65"/>
      <c r="K214" s="65"/>
    </row>
    <row r="215" spans="1:11" ht="15.6" x14ac:dyDescent="0.3">
      <c r="A215" s="64"/>
      <c r="B215" s="64"/>
      <c r="C215" s="64"/>
      <c r="D215" s="64"/>
      <c r="E215" s="64"/>
      <c r="F215" s="64"/>
      <c r="G215" s="64"/>
      <c r="H215" s="65"/>
      <c r="I215" s="65"/>
      <c r="J215" s="65"/>
      <c r="K215" s="65"/>
    </row>
    <row r="216" spans="1:11" ht="15.6" x14ac:dyDescent="0.3">
      <c r="A216" s="64"/>
      <c r="B216" s="64"/>
      <c r="C216" s="64"/>
      <c r="D216" s="64"/>
      <c r="E216" s="64"/>
      <c r="F216" s="64"/>
      <c r="G216" s="64"/>
      <c r="H216" s="65"/>
      <c r="I216" s="65"/>
      <c r="J216" s="65"/>
      <c r="K216" s="65"/>
    </row>
    <row r="217" spans="1:11" ht="15.6" x14ac:dyDescent="0.3">
      <c r="A217" s="64"/>
      <c r="B217" s="64"/>
      <c r="C217" s="64"/>
      <c r="D217" s="64"/>
      <c r="E217" s="64"/>
      <c r="F217" s="64"/>
      <c r="G217" s="64"/>
      <c r="H217" s="65"/>
      <c r="I217" s="65"/>
      <c r="J217" s="65"/>
      <c r="K217" s="65"/>
    </row>
    <row r="218" spans="1:11" ht="15.6" x14ac:dyDescent="0.3">
      <c r="A218" s="64"/>
      <c r="B218" s="64"/>
      <c r="C218" s="64"/>
      <c r="D218" s="64"/>
      <c r="E218" s="64"/>
      <c r="F218" s="64"/>
      <c r="G218" s="64"/>
      <c r="H218" s="65"/>
      <c r="I218" s="65"/>
      <c r="J218" s="65"/>
      <c r="K218" s="65"/>
    </row>
    <row r="219" spans="1:11" ht="15.6" x14ac:dyDescent="0.3">
      <c r="A219" s="64"/>
      <c r="B219" s="64"/>
      <c r="C219" s="64"/>
      <c r="D219" s="64"/>
      <c r="E219" s="64"/>
      <c r="F219" s="64"/>
      <c r="G219" s="64"/>
      <c r="H219" s="65"/>
      <c r="I219" s="65"/>
      <c r="J219" s="65"/>
      <c r="K219" s="65"/>
    </row>
    <row r="220" spans="1:11" ht="15.6" x14ac:dyDescent="0.3">
      <c r="A220" s="64"/>
      <c r="B220" s="64"/>
      <c r="C220" s="64"/>
      <c r="D220" s="64"/>
      <c r="E220" s="64"/>
      <c r="F220" s="64"/>
      <c r="G220" s="64"/>
      <c r="H220" s="65"/>
      <c r="I220" s="65"/>
      <c r="J220" s="65"/>
      <c r="K220" s="65"/>
    </row>
    <row r="221" spans="1:11" ht="15.6" x14ac:dyDescent="0.3">
      <c r="A221" s="64"/>
      <c r="B221" s="64"/>
      <c r="C221" s="64"/>
      <c r="D221" s="64"/>
      <c r="E221" s="64"/>
      <c r="F221" s="64"/>
      <c r="G221" s="64"/>
      <c r="H221" s="65"/>
      <c r="I221" s="65"/>
      <c r="J221" s="65"/>
      <c r="K221" s="65"/>
    </row>
    <row r="222" spans="1:11" ht="15.6" x14ac:dyDescent="0.3">
      <c r="A222" s="64"/>
      <c r="B222" s="64"/>
      <c r="C222" s="64"/>
      <c r="D222" s="64"/>
      <c r="E222" s="64"/>
      <c r="F222" s="64"/>
      <c r="G222" s="64"/>
      <c r="H222" s="65"/>
      <c r="I222" s="65"/>
      <c r="J222" s="65"/>
      <c r="K222" s="65"/>
    </row>
    <row r="223" spans="1:11" ht="15.6" x14ac:dyDescent="0.3">
      <c r="A223" s="64"/>
      <c r="B223" s="64"/>
      <c r="C223" s="64"/>
      <c r="D223" s="64"/>
      <c r="E223" s="64"/>
      <c r="F223" s="64"/>
      <c r="G223" s="64"/>
      <c r="H223" s="65"/>
      <c r="I223" s="65"/>
      <c r="J223" s="65"/>
      <c r="K223" s="65"/>
    </row>
    <row r="224" spans="1:11" ht="15.6" x14ac:dyDescent="0.3">
      <c r="A224" s="64"/>
      <c r="B224" s="64"/>
      <c r="C224" s="64"/>
      <c r="D224" s="64"/>
      <c r="E224" s="64"/>
      <c r="F224" s="64"/>
      <c r="G224" s="64"/>
      <c r="H224" s="65"/>
      <c r="I224" s="65"/>
      <c r="J224" s="65"/>
      <c r="K224" s="65"/>
    </row>
    <row r="225" spans="1:11" ht="15.6" x14ac:dyDescent="0.3">
      <c r="A225" s="64"/>
      <c r="B225" s="64"/>
      <c r="C225" s="64"/>
      <c r="D225" s="64"/>
      <c r="E225" s="64"/>
      <c r="F225" s="64"/>
      <c r="G225" s="64"/>
      <c r="H225" s="65"/>
      <c r="I225" s="65"/>
      <c r="J225" s="65"/>
      <c r="K225" s="65"/>
    </row>
    <row r="226" spans="1:11" ht="15.6" x14ac:dyDescent="0.3">
      <c r="A226" s="64"/>
      <c r="B226" s="64"/>
      <c r="C226" s="64"/>
      <c r="D226" s="64"/>
      <c r="E226" s="64"/>
      <c r="F226" s="64"/>
      <c r="G226" s="64"/>
      <c r="H226" s="65"/>
      <c r="I226" s="65"/>
      <c r="J226" s="65"/>
      <c r="K226" s="65"/>
    </row>
    <row r="227" spans="1:11" ht="15.6" x14ac:dyDescent="0.3">
      <c r="A227" s="64"/>
      <c r="B227" s="64"/>
      <c r="C227" s="64"/>
      <c r="D227" s="64"/>
      <c r="E227" s="64"/>
      <c r="F227" s="64"/>
      <c r="G227" s="64"/>
      <c r="H227" s="65"/>
      <c r="I227" s="65"/>
      <c r="J227" s="65"/>
      <c r="K227" s="65"/>
    </row>
    <row r="228" spans="1:11" ht="15.6" x14ac:dyDescent="0.3">
      <c r="A228" s="64"/>
      <c r="B228" s="64"/>
      <c r="C228" s="64"/>
      <c r="D228" s="64"/>
      <c r="E228" s="64"/>
      <c r="F228" s="64"/>
      <c r="G228" s="64"/>
      <c r="H228" s="65"/>
      <c r="I228" s="65"/>
      <c r="J228" s="65"/>
      <c r="K228" s="65"/>
    </row>
    <row r="229" spans="1:11" ht="15.6" x14ac:dyDescent="0.3">
      <c r="A229" s="64"/>
      <c r="B229" s="64"/>
      <c r="C229" s="64"/>
      <c r="D229" s="64"/>
      <c r="E229" s="64"/>
      <c r="F229" s="64"/>
      <c r="G229" s="64"/>
      <c r="H229" s="65"/>
      <c r="I229" s="65"/>
      <c r="J229" s="65"/>
      <c r="K229" s="65"/>
    </row>
    <row r="230" spans="1:11" ht="15.6" x14ac:dyDescent="0.3">
      <c r="A230" s="64"/>
      <c r="B230" s="64"/>
      <c r="C230" s="64"/>
      <c r="D230" s="64"/>
      <c r="E230" s="64"/>
      <c r="F230" s="64"/>
      <c r="G230" s="64"/>
      <c r="H230" s="65"/>
      <c r="I230" s="65"/>
      <c r="J230" s="65"/>
      <c r="K230" s="65"/>
    </row>
    <row r="231" spans="1:11" ht="15.6" x14ac:dyDescent="0.3">
      <c r="A231" s="64"/>
      <c r="B231" s="64"/>
      <c r="C231" s="64"/>
      <c r="D231" s="64"/>
      <c r="E231" s="64"/>
      <c r="F231" s="64"/>
      <c r="G231" s="64"/>
      <c r="H231" s="65"/>
      <c r="I231" s="65"/>
      <c r="J231" s="65"/>
      <c r="K231" s="65"/>
    </row>
    <row r="232" spans="1:11" ht="15.6" x14ac:dyDescent="0.3">
      <c r="A232" s="64"/>
      <c r="B232" s="64"/>
      <c r="C232" s="64"/>
      <c r="D232" s="64"/>
      <c r="E232" s="64"/>
      <c r="F232" s="64"/>
      <c r="G232" s="64"/>
      <c r="H232" s="65"/>
      <c r="I232" s="65"/>
      <c r="J232" s="65"/>
      <c r="K232" s="65"/>
    </row>
    <row r="233" spans="1:11" ht="15.6" x14ac:dyDescent="0.3">
      <c r="A233" s="64"/>
      <c r="B233" s="64"/>
      <c r="C233" s="64"/>
      <c r="D233" s="64"/>
      <c r="E233" s="64"/>
      <c r="F233" s="64"/>
      <c r="G233" s="64"/>
      <c r="H233" s="65"/>
      <c r="I233" s="65"/>
      <c r="J233" s="65"/>
      <c r="K233" s="65"/>
    </row>
    <row r="234" spans="1:11" ht="15.6" x14ac:dyDescent="0.3">
      <c r="A234" s="64"/>
      <c r="B234" s="64"/>
      <c r="C234" s="64"/>
      <c r="D234" s="64"/>
      <c r="E234" s="64"/>
      <c r="F234" s="64"/>
      <c r="G234" s="64"/>
      <c r="H234" s="65"/>
      <c r="I234" s="65"/>
      <c r="J234" s="65"/>
      <c r="K234" s="65"/>
    </row>
    <row r="235" spans="1:11" ht="15.6" x14ac:dyDescent="0.3">
      <c r="A235" s="64"/>
      <c r="B235" s="64"/>
      <c r="C235" s="64"/>
      <c r="D235" s="64"/>
      <c r="E235" s="64"/>
      <c r="F235" s="64"/>
      <c r="G235" s="64"/>
      <c r="H235" s="65"/>
      <c r="I235" s="65"/>
      <c r="J235" s="65"/>
      <c r="K235" s="65"/>
    </row>
    <row r="236" spans="1:11" ht="15.6" x14ac:dyDescent="0.3">
      <c r="A236" s="64"/>
      <c r="B236" s="64"/>
      <c r="C236" s="64"/>
      <c r="D236" s="64"/>
      <c r="E236" s="64"/>
      <c r="F236" s="64"/>
      <c r="G236" s="64"/>
      <c r="H236" s="65"/>
      <c r="I236" s="65"/>
      <c r="J236" s="65"/>
      <c r="K236" s="65"/>
    </row>
    <row r="237" spans="1:11" ht="15.6" x14ac:dyDescent="0.3">
      <c r="A237" s="64"/>
      <c r="B237" s="64"/>
      <c r="C237" s="64"/>
      <c r="D237" s="64"/>
      <c r="E237" s="64"/>
      <c r="F237" s="64"/>
      <c r="G237" s="64"/>
      <c r="H237" s="65"/>
      <c r="I237" s="65"/>
      <c r="J237" s="65"/>
      <c r="K237" s="65"/>
    </row>
    <row r="238" spans="1:11" ht="15.6" x14ac:dyDescent="0.3">
      <c r="A238" s="64"/>
      <c r="B238" s="64"/>
      <c r="C238" s="64"/>
      <c r="D238" s="64"/>
      <c r="E238" s="64"/>
      <c r="F238" s="64"/>
      <c r="G238" s="64"/>
      <c r="H238" s="65"/>
      <c r="I238" s="65"/>
      <c r="J238" s="65"/>
      <c r="K238" s="65"/>
    </row>
    <row r="239" spans="1:11" ht="15.6" x14ac:dyDescent="0.3">
      <c r="A239" s="64"/>
      <c r="B239" s="64"/>
      <c r="C239" s="64"/>
      <c r="D239" s="64"/>
      <c r="E239" s="64"/>
      <c r="F239" s="64"/>
      <c r="G239" s="64"/>
      <c r="H239" s="65"/>
      <c r="I239" s="65"/>
      <c r="J239" s="65"/>
      <c r="K239" s="65"/>
    </row>
    <row r="240" spans="1:11" ht="15.6" x14ac:dyDescent="0.3">
      <c r="A240" s="64"/>
      <c r="B240" s="64"/>
      <c r="C240" s="64"/>
      <c r="D240" s="64"/>
      <c r="E240" s="64"/>
      <c r="F240" s="64"/>
      <c r="G240" s="64"/>
      <c r="H240" s="65"/>
      <c r="I240" s="65"/>
      <c r="J240" s="65"/>
      <c r="K240" s="65"/>
    </row>
    <row r="241" spans="1:11" ht="15.6" x14ac:dyDescent="0.3">
      <c r="A241" s="64"/>
      <c r="B241" s="64"/>
      <c r="C241" s="64"/>
      <c r="D241" s="64"/>
      <c r="E241" s="64"/>
      <c r="F241" s="64"/>
      <c r="G241" s="64"/>
      <c r="H241" s="65"/>
      <c r="I241" s="65"/>
      <c r="J241" s="65"/>
      <c r="K241" s="65"/>
    </row>
    <row r="242" spans="1:11" ht="15.6" x14ac:dyDescent="0.3">
      <c r="A242" s="64"/>
      <c r="B242" s="64"/>
      <c r="C242" s="64"/>
      <c r="D242" s="64"/>
      <c r="E242" s="64"/>
      <c r="F242" s="64"/>
      <c r="G242" s="64"/>
      <c r="H242" s="65"/>
      <c r="I242" s="65"/>
      <c r="J242" s="65"/>
      <c r="K242" s="65"/>
    </row>
    <row r="243" spans="1:11" ht="15.6" x14ac:dyDescent="0.3">
      <c r="A243" s="64"/>
      <c r="B243" s="64"/>
      <c r="C243" s="64"/>
      <c r="D243" s="64"/>
      <c r="E243" s="64"/>
      <c r="F243" s="64"/>
      <c r="G243" s="64"/>
      <c r="H243" s="65"/>
      <c r="I243" s="65"/>
      <c r="J243" s="65"/>
      <c r="K243" s="65"/>
    </row>
    <row r="244" spans="1:11" ht="15.6" x14ac:dyDescent="0.3">
      <c r="A244" s="64"/>
      <c r="B244" s="64"/>
      <c r="C244" s="64"/>
      <c r="D244" s="64"/>
      <c r="E244" s="64"/>
      <c r="F244" s="64"/>
      <c r="G244" s="64"/>
      <c r="H244" s="65"/>
      <c r="I244" s="65"/>
      <c r="J244" s="65"/>
      <c r="K244" s="65"/>
    </row>
    <row r="245" spans="1:11" ht="15.6" x14ac:dyDescent="0.3">
      <c r="A245" s="64"/>
      <c r="B245" s="64"/>
      <c r="C245" s="64"/>
      <c r="D245" s="64"/>
      <c r="E245" s="64"/>
      <c r="F245" s="64"/>
      <c r="G245" s="64"/>
      <c r="H245" s="65"/>
      <c r="I245" s="65"/>
      <c r="J245" s="65"/>
      <c r="K245" s="65"/>
    </row>
    <row r="246" spans="1:11" ht="15.6" x14ac:dyDescent="0.3">
      <c r="A246" s="64"/>
      <c r="B246" s="64"/>
      <c r="C246" s="64"/>
      <c r="D246" s="64"/>
      <c r="E246" s="64"/>
      <c r="F246" s="64"/>
      <c r="G246" s="64"/>
      <c r="H246" s="65"/>
      <c r="I246" s="65"/>
      <c r="J246" s="65"/>
      <c r="K246" s="65"/>
    </row>
    <row r="247" spans="1:11" ht="15.6" x14ac:dyDescent="0.3">
      <c r="A247" s="64"/>
      <c r="B247" s="64"/>
      <c r="C247" s="64"/>
      <c r="D247" s="64"/>
      <c r="E247" s="64"/>
      <c r="F247" s="64"/>
      <c r="G247" s="64"/>
      <c r="H247" s="65"/>
      <c r="I247" s="65"/>
      <c r="J247" s="65"/>
      <c r="K247" s="65"/>
    </row>
    <row r="248" spans="1:11" ht="15.6" x14ac:dyDescent="0.3">
      <c r="A248" s="64"/>
      <c r="B248" s="64"/>
      <c r="C248" s="64"/>
      <c r="D248" s="64"/>
      <c r="E248" s="64"/>
      <c r="F248" s="64"/>
      <c r="G248" s="64"/>
      <c r="H248" s="65"/>
      <c r="I248" s="65"/>
      <c r="J248" s="65"/>
      <c r="K248" s="65"/>
    </row>
    <row r="249" spans="1:11" ht="15.6" x14ac:dyDescent="0.3">
      <c r="A249" s="64"/>
      <c r="B249" s="64"/>
      <c r="C249" s="64"/>
      <c r="D249" s="64"/>
      <c r="E249" s="64"/>
      <c r="F249" s="64"/>
      <c r="G249" s="64"/>
      <c r="H249" s="65"/>
      <c r="I249" s="65"/>
      <c r="J249" s="65"/>
      <c r="K249" s="65"/>
    </row>
    <row r="250" spans="1:11" ht="15.6" x14ac:dyDescent="0.3">
      <c r="A250" s="64"/>
      <c r="B250" s="64"/>
      <c r="C250" s="64"/>
      <c r="D250" s="64"/>
      <c r="E250" s="64"/>
      <c r="F250" s="64"/>
      <c r="G250" s="64"/>
      <c r="H250" s="65"/>
      <c r="I250" s="65"/>
      <c r="J250" s="65"/>
      <c r="K250" s="65"/>
    </row>
    <row r="251" spans="1:11" ht="15.6" x14ac:dyDescent="0.3">
      <c r="A251" s="64"/>
      <c r="B251" s="64"/>
      <c r="C251" s="64"/>
      <c r="D251" s="64"/>
      <c r="E251" s="64"/>
      <c r="F251" s="64"/>
      <c r="G251" s="64"/>
      <c r="H251" s="65"/>
      <c r="I251" s="65"/>
      <c r="J251" s="65"/>
      <c r="K251" s="65"/>
    </row>
    <row r="252" spans="1:11" ht="15.6" x14ac:dyDescent="0.3">
      <c r="A252" s="64"/>
      <c r="B252" s="64"/>
      <c r="C252" s="64"/>
      <c r="D252" s="64"/>
      <c r="E252" s="64"/>
      <c r="F252" s="64"/>
      <c r="G252" s="64"/>
      <c r="H252" s="65"/>
      <c r="I252" s="65"/>
      <c r="J252" s="65"/>
      <c r="K252" s="65"/>
    </row>
    <row r="253" spans="1:11" ht="15.6" x14ac:dyDescent="0.3">
      <c r="A253" s="64"/>
      <c r="B253" s="64"/>
      <c r="C253" s="64"/>
      <c r="D253" s="64"/>
      <c r="E253" s="64"/>
      <c r="F253" s="64"/>
      <c r="G253" s="64"/>
      <c r="H253" s="65"/>
      <c r="I253" s="65"/>
      <c r="J253" s="65"/>
      <c r="K253" s="65"/>
    </row>
    <row r="254" spans="1:11" ht="15.6" x14ac:dyDescent="0.3">
      <c r="A254" s="64"/>
      <c r="B254" s="64"/>
      <c r="C254" s="64"/>
      <c r="D254" s="64"/>
      <c r="E254" s="64"/>
      <c r="F254" s="64"/>
      <c r="G254" s="64"/>
      <c r="H254" s="65"/>
      <c r="I254" s="65"/>
      <c r="J254" s="65"/>
      <c r="K254" s="65"/>
    </row>
    <row r="255" spans="1:11" ht="15.6" x14ac:dyDescent="0.3">
      <c r="A255" s="64"/>
      <c r="B255" s="64"/>
      <c r="C255" s="64"/>
      <c r="D255" s="64"/>
      <c r="E255" s="64"/>
      <c r="F255" s="64"/>
      <c r="G255" s="64"/>
      <c r="H255" s="65"/>
      <c r="I255" s="65"/>
      <c r="J255" s="65"/>
      <c r="K255" s="65"/>
    </row>
    <row r="256" spans="1:11" ht="15.6" x14ac:dyDescent="0.3">
      <c r="A256" s="64"/>
      <c r="B256" s="64"/>
      <c r="C256" s="64"/>
      <c r="D256" s="64"/>
      <c r="E256" s="64"/>
      <c r="F256" s="64"/>
      <c r="G256" s="64"/>
      <c r="H256" s="65"/>
      <c r="I256" s="65"/>
      <c r="J256" s="65"/>
      <c r="K256" s="65"/>
    </row>
    <row r="257" spans="1:11" ht="15.6" x14ac:dyDescent="0.3">
      <c r="A257" s="64"/>
      <c r="B257" s="64"/>
      <c r="C257" s="64"/>
      <c r="D257" s="64"/>
      <c r="E257" s="64"/>
      <c r="F257" s="64"/>
      <c r="G257" s="64"/>
      <c r="H257" s="65"/>
      <c r="I257" s="65"/>
      <c r="J257" s="65"/>
      <c r="K257" s="65"/>
    </row>
    <row r="258" spans="1:11" ht="15.6" x14ac:dyDescent="0.3">
      <c r="A258" s="64"/>
      <c r="B258" s="64"/>
      <c r="C258" s="64"/>
      <c r="D258" s="64"/>
      <c r="E258" s="64"/>
      <c r="F258" s="64"/>
      <c r="G258" s="64"/>
      <c r="H258" s="65"/>
      <c r="I258" s="65"/>
      <c r="J258" s="65"/>
      <c r="K258" s="65"/>
    </row>
    <row r="259" spans="1:11" ht="15.6" x14ac:dyDescent="0.3">
      <c r="A259" s="64"/>
      <c r="B259" s="64"/>
      <c r="C259" s="64"/>
      <c r="D259" s="64"/>
      <c r="E259" s="64"/>
      <c r="F259" s="64"/>
      <c r="G259" s="64"/>
      <c r="H259" s="65"/>
      <c r="I259" s="65"/>
      <c r="J259" s="65"/>
      <c r="K259" s="65"/>
    </row>
    <row r="260" spans="1:11" ht="15.6" x14ac:dyDescent="0.3">
      <c r="A260" s="64"/>
      <c r="B260" s="64"/>
      <c r="C260" s="64"/>
      <c r="D260" s="64"/>
      <c r="E260" s="64"/>
      <c r="F260" s="64"/>
      <c r="G260" s="64"/>
      <c r="H260" s="65"/>
      <c r="I260" s="65"/>
      <c r="J260" s="65"/>
      <c r="K260" s="65"/>
    </row>
    <row r="261" spans="1:11" ht="15.6" x14ac:dyDescent="0.3">
      <c r="A261" s="64"/>
      <c r="B261" s="64"/>
      <c r="C261" s="64"/>
      <c r="D261" s="64"/>
      <c r="E261" s="64"/>
      <c r="F261" s="64"/>
      <c r="G261" s="64"/>
      <c r="H261" s="65"/>
      <c r="I261" s="65"/>
      <c r="J261" s="65"/>
      <c r="K261" s="65"/>
    </row>
    <row r="262" spans="1:11" ht="15.6" x14ac:dyDescent="0.3">
      <c r="A262" s="64"/>
      <c r="B262" s="64"/>
      <c r="C262" s="64"/>
      <c r="D262" s="64"/>
      <c r="E262" s="64"/>
      <c r="F262" s="64"/>
      <c r="G262" s="64"/>
      <c r="H262" s="65"/>
      <c r="I262" s="65"/>
      <c r="J262" s="65"/>
      <c r="K262" s="65"/>
    </row>
    <row r="263" spans="1:11" ht="15.6" x14ac:dyDescent="0.3">
      <c r="A263" s="64"/>
      <c r="B263" s="64"/>
      <c r="C263" s="64"/>
      <c r="D263" s="64"/>
      <c r="E263" s="64"/>
      <c r="F263" s="64"/>
      <c r="G263" s="64"/>
      <c r="H263" s="65"/>
      <c r="I263" s="65"/>
      <c r="J263" s="65"/>
      <c r="K263" s="65"/>
    </row>
    <row r="264" spans="1:11" ht="15.6" x14ac:dyDescent="0.3">
      <c r="A264" s="64"/>
      <c r="B264" s="64"/>
      <c r="C264" s="64"/>
      <c r="D264" s="64"/>
      <c r="E264" s="64"/>
      <c r="F264" s="64"/>
      <c r="G264" s="64"/>
      <c r="H264" s="65"/>
      <c r="I264" s="65"/>
      <c r="J264" s="65"/>
      <c r="K264" s="65"/>
    </row>
    <row r="265" spans="1:11" ht="15.6" x14ac:dyDescent="0.3">
      <c r="A265" s="64"/>
      <c r="B265" s="64"/>
      <c r="C265" s="64"/>
      <c r="D265" s="64"/>
      <c r="E265" s="64"/>
      <c r="F265" s="64"/>
      <c r="G265" s="64"/>
      <c r="H265" s="65"/>
      <c r="I265" s="65"/>
      <c r="J265" s="65"/>
      <c r="K265" s="65"/>
    </row>
    <row r="266" spans="1:11" ht="15.6" x14ac:dyDescent="0.3">
      <c r="A266" s="64"/>
      <c r="B266" s="64"/>
      <c r="C266" s="64"/>
      <c r="D266" s="64"/>
      <c r="E266" s="64"/>
      <c r="F266" s="64"/>
      <c r="G266" s="64"/>
      <c r="H266" s="65"/>
      <c r="I266" s="65"/>
      <c r="J266" s="65"/>
      <c r="K266" s="65"/>
    </row>
    <row r="267" spans="1:11" ht="15.6" x14ac:dyDescent="0.3">
      <c r="A267" s="64"/>
      <c r="B267" s="64"/>
      <c r="C267" s="64"/>
      <c r="D267" s="64"/>
      <c r="E267" s="64"/>
      <c r="F267" s="64"/>
      <c r="G267" s="64"/>
      <c r="H267" s="65"/>
      <c r="I267" s="65"/>
      <c r="J267" s="65"/>
      <c r="K267" s="65"/>
    </row>
    <row r="268" spans="1:11" ht="15.6" x14ac:dyDescent="0.3">
      <c r="A268" s="64"/>
      <c r="B268" s="64"/>
      <c r="C268" s="64"/>
      <c r="D268" s="64"/>
      <c r="E268" s="64"/>
      <c r="F268" s="64"/>
      <c r="G268" s="64"/>
      <c r="H268" s="65"/>
      <c r="I268" s="65"/>
      <c r="J268" s="65"/>
      <c r="K268" s="65"/>
    </row>
    <row r="269" spans="1:11" ht="15.6" x14ac:dyDescent="0.3">
      <c r="A269" s="64"/>
      <c r="B269" s="64"/>
      <c r="C269" s="64"/>
      <c r="D269" s="64"/>
      <c r="E269" s="64"/>
      <c r="F269" s="64"/>
      <c r="G269" s="64"/>
      <c r="H269" s="65"/>
      <c r="I269" s="65"/>
      <c r="J269" s="65"/>
      <c r="K269" s="65"/>
    </row>
    <row r="270" spans="1:11" ht="15.6" x14ac:dyDescent="0.3">
      <c r="A270" s="64"/>
      <c r="B270" s="64"/>
      <c r="C270" s="64"/>
      <c r="D270" s="64"/>
      <c r="E270" s="64"/>
      <c r="F270" s="64"/>
      <c r="G270" s="64"/>
      <c r="H270" s="65"/>
      <c r="I270" s="65"/>
      <c r="J270" s="65"/>
      <c r="K270" s="65"/>
    </row>
    <row r="271" spans="1:11" ht="15.6" x14ac:dyDescent="0.3">
      <c r="A271" s="64"/>
      <c r="B271" s="64"/>
      <c r="C271" s="64"/>
      <c r="D271" s="64"/>
      <c r="E271" s="64"/>
      <c r="F271" s="64"/>
      <c r="G271" s="64"/>
      <c r="H271" s="65"/>
      <c r="I271" s="65"/>
      <c r="J271" s="65"/>
      <c r="K271" s="65"/>
    </row>
    <row r="272" spans="1:11" ht="15.6" x14ac:dyDescent="0.3">
      <c r="A272" s="64"/>
      <c r="B272" s="64"/>
      <c r="C272" s="64"/>
      <c r="D272" s="64"/>
      <c r="E272" s="64"/>
      <c r="F272" s="64"/>
      <c r="G272" s="64"/>
      <c r="H272" s="65"/>
      <c r="I272" s="65"/>
      <c r="J272" s="65"/>
      <c r="K272" s="65"/>
    </row>
    <row r="273" spans="1:11" ht="15.6" x14ac:dyDescent="0.3">
      <c r="A273" s="64"/>
      <c r="B273" s="64"/>
      <c r="C273" s="64"/>
      <c r="D273" s="64"/>
      <c r="E273" s="64"/>
      <c r="F273" s="64"/>
      <c r="G273" s="64"/>
      <c r="H273" s="65"/>
      <c r="I273" s="65"/>
      <c r="J273" s="65"/>
      <c r="K273" s="65"/>
    </row>
    <row r="274" spans="1:11" ht="15.6" x14ac:dyDescent="0.3">
      <c r="A274" s="64"/>
      <c r="B274" s="64"/>
      <c r="C274" s="64"/>
      <c r="D274" s="64"/>
      <c r="E274" s="64"/>
      <c r="F274" s="64"/>
      <c r="G274" s="64"/>
      <c r="H274" s="65"/>
      <c r="I274" s="65"/>
      <c r="J274" s="65"/>
      <c r="K274" s="65"/>
    </row>
    <row r="275" spans="1:11" ht="15.6" x14ac:dyDescent="0.3">
      <c r="A275" s="64"/>
      <c r="B275" s="64"/>
      <c r="C275" s="64"/>
      <c r="D275" s="64"/>
      <c r="E275" s="64"/>
      <c r="F275" s="64"/>
      <c r="G275" s="64"/>
      <c r="H275" s="65"/>
      <c r="I275" s="65"/>
      <c r="J275" s="65"/>
      <c r="K275" s="65"/>
    </row>
    <row r="276" spans="1:11" ht="15.6" x14ac:dyDescent="0.3">
      <c r="A276" s="64"/>
      <c r="B276" s="64"/>
      <c r="C276" s="64"/>
      <c r="D276" s="64"/>
      <c r="E276" s="64"/>
      <c r="F276" s="64"/>
      <c r="G276" s="64"/>
      <c r="H276" s="65"/>
      <c r="I276" s="65"/>
      <c r="J276" s="65"/>
      <c r="K276" s="65"/>
    </row>
    <row r="277" spans="1:11" ht="15.6" x14ac:dyDescent="0.3">
      <c r="A277" s="64"/>
      <c r="B277" s="64"/>
      <c r="C277" s="64"/>
      <c r="D277" s="64"/>
      <c r="E277" s="64"/>
      <c r="F277" s="64"/>
      <c r="G277" s="64"/>
      <c r="H277" s="65"/>
      <c r="I277" s="65"/>
      <c r="J277" s="65"/>
      <c r="K277" s="65"/>
    </row>
    <row r="278" spans="1:11" ht="15.6" x14ac:dyDescent="0.3">
      <c r="A278" s="64"/>
      <c r="B278" s="64"/>
      <c r="C278" s="64"/>
      <c r="D278" s="64"/>
      <c r="E278" s="64"/>
      <c r="F278" s="64"/>
      <c r="G278" s="64"/>
      <c r="H278" s="65"/>
      <c r="I278" s="65"/>
      <c r="J278" s="65"/>
      <c r="K278" s="65"/>
    </row>
    <row r="279" spans="1:11" ht="15.6" x14ac:dyDescent="0.3">
      <c r="A279" s="64"/>
      <c r="B279" s="64"/>
      <c r="C279" s="64"/>
      <c r="D279" s="64"/>
      <c r="E279" s="64"/>
      <c r="F279" s="64"/>
      <c r="G279" s="64"/>
      <c r="H279" s="65"/>
      <c r="I279" s="65"/>
      <c r="J279" s="65"/>
      <c r="K279" s="65"/>
    </row>
    <row r="280" spans="1:11" ht="15.6" x14ac:dyDescent="0.3">
      <c r="A280" s="64"/>
      <c r="B280" s="64"/>
      <c r="C280" s="64"/>
      <c r="D280" s="64"/>
      <c r="E280" s="64"/>
      <c r="F280" s="64"/>
      <c r="G280" s="64"/>
      <c r="H280" s="65"/>
      <c r="I280" s="65"/>
      <c r="J280" s="65"/>
      <c r="K280" s="65"/>
    </row>
    <row r="281" spans="1:11" ht="15.6" x14ac:dyDescent="0.3">
      <c r="A281" s="64"/>
      <c r="B281" s="64"/>
      <c r="C281" s="64"/>
      <c r="D281" s="64"/>
      <c r="E281" s="64"/>
      <c r="F281" s="64"/>
      <c r="G281" s="64"/>
      <c r="H281" s="65"/>
      <c r="I281" s="65"/>
      <c r="J281" s="65"/>
      <c r="K281" s="65"/>
    </row>
    <row r="282" spans="1:11" ht="15.6" x14ac:dyDescent="0.3">
      <c r="A282" s="64"/>
      <c r="B282" s="64"/>
      <c r="C282" s="64"/>
      <c r="D282" s="64"/>
      <c r="E282" s="64"/>
      <c r="F282" s="64"/>
      <c r="G282" s="64"/>
      <c r="H282" s="65"/>
      <c r="I282" s="65"/>
      <c r="J282" s="65"/>
      <c r="K282" s="65"/>
    </row>
    <row r="283" spans="1:11" ht="15.6" x14ac:dyDescent="0.3">
      <c r="A283" s="64"/>
      <c r="B283" s="64"/>
      <c r="C283" s="64"/>
      <c r="D283" s="64"/>
      <c r="E283" s="64"/>
      <c r="F283" s="64"/>
      <c r="G283" s="64"/>
      <c r="H283" s="65"/>
      <c r="I283" s="65"/>
      <c r="J283" s="65"/>
      <c r="K283" s="65"/>
    </row>
    <row r="284" spans="1:11" ht="15.6" x14ac:dyDescent="0.3">
      <c r="A284" s="64"/>
      <c r="B284" s="64"/>
      <c r="C284" s="64"/>
      <c r="D284" s="64"/>
      <c r="E284" s="64"/>
      <c r="F284" s="64"/>
      <c r="G284" s="64"/>
      <c r="H284" s="65"/>
      <c r="I284" s="65"/>
      <c r="J284" s="65"/>
      <c r="K284" s="65"/>
    </row>
    <row r="285" spans="1:11" ht="15.6" x14ac:dyDescent="0.3">
      <c r="A285" s="64"/>
      <c r="B285" s="64"/>
      <c r="C285" s="64"/>
      <c r="D285" s="64"/>
      <c r="E285" s="64"/>
      <c r="F285" s="64"/>
      <c r="G285" s="64"/>
      <c r="H285" s="65"/>
      <c r="I285" s="65"/>
      <c r="J285" s="65"/>
      <c r="K285" s="65"/>
    </row>
    <row r="286" spans="1:11" ht="15.6" x14ac:dyDescent="0.3">
      <c r="A286" s="64"/>
      <c r="B286" s="64"/>
      <c r="C286" s="64"/>
      <c r="D286" s="64"/>
      <c r="E286" s="64"/>
      <c r="F286" s="64"/>
      <c r="G286" s="64"/>
      <c r="H286" s="65"/>
      <c r="I286" s="65"/>
      <c r="J286" s="65"/>
      <c r="K286" s="65"/>
    </row>
    <row r="287" spans="1:11" ht="15.6" x14ac:dyDescent="0.3">
      <c r="A287" s="64"/>
      <c r="B287" s="64"/>
      <c r="C287" s="64"/>
      <c r="D287" s="64"/>
      <c r="E287" s="64"/>
      <c r="F287" s="64"/>
      <c r="G287" s="64"/>
      <c r="H287" s="65"/>
      <c r="I287" s="65"/>
      <c r="J287" s="65"/>
      <c r="K287" s="65"/>
    </row>
    <row r="288" spans="1:11" ht="15.6" x14ac:dyDescent="0.3">
      <c r="A288" s="64"/>
      <c r="B288" s="64"/>
      <c r="C288" s="64"/>
      <c r="D288" s="64"/>
      <c r="E288" s="64"/>
      <c r="F288" s="64"/>
      <c r="G288" s="64"/>
      <c r="H288" s="65"/>
      <c r="I288" s="65"/>
      <c r="J288" s="65"/>
      <c r="K288" s="65"/>
    </row>
    <row r="289" spans="1:11" ht="15.6" x14ac:dyDescent="0.3">
      <c r="A289" s="64"/>
      <c r="B289" s="64"/>
      <c r="C289" s="64"/>
      <c r="D289" s="64"/>
      <c r="E289" s="64"/>
      <c r="F289" s="64"/>
      <c r="G289" s="64"/>
      <c r="H289" s="65"/>
      <c r="I289" s="65"/>
      <c r="J289" s="65"/>
      <c r="K289" s="65"/>
    </row>
    <row r="290" spans="1:11" ht="15.6" x14ac:dyDescent="0.3">
      <c r="A290" s="64"/>
      <c r="B290" s="64"/>
      <c r="C290" s="64"/>
      <c r="D290" s="64"/>
      <c r="E290" s="64"/>
      <c r="F290" s="64"/>
      <c r="G290" s="64"/>
      <c r="H290" s="65"/>
      <c r="I290" s="65"/>
      <c r="J290" s="65"/>
      <c r="K290" s="65"/>
    </row>
    <row r="291" spans="1:11" ht="15.6" x14ac:dyDescent="0.3">
      <c r="A291" s="64"/>
      <c r="B291" s="64"/>
      <c r="C291" s="64"/>
      <c r="D291" s="64"/>
      <c r="E291" s="64"/>
      <c r="F291" s="64"/>
      <c r="G291" s="64"/>
      <c r="H291" s="65"/>
      <c r="I291" s="65"/>
      <c r="J291" s="65"/>
      <c r="K291" s="65"/>
    </row>
    <row r="292" spans="1:11" ht="15.6" x14ac:dyDescent="0.3">
      <c r="A292" s="64"/>
      <c r="B292" s="64"/>
      <c r="C292" s="64"/>
      <c r="D292" s="64"/>
      <c r="E292" s="64"/>
      <c r="F292" s="64"/>
      <c r="G292" s="64"/>
      <c r="H292" s="65"/>
      <c r="I292" s="65"/>
      <c r="J292" s="65"/>
      <c r="K292" s="65"/>
    </row>
    <row r="293" spans="1:11" ht="15.6" x14ac:dyDescent="0.3">
      <c r="A293" s="64"/>
      <c r="B293" s="64"/>
      <c r="C293" s="64"/>
      <c r="D293" s="64"/>
      <c r="E293" s="64"/>
      <c r="F293" s="64"/>
      <c r="G293" s="64"/>
      <c r="H293" s="65"/>
      <c r="I293" s="65"/>
      <c r="J293" s="65"/>
      <c r="K293" s="65"/>
    </row>
    <row r="294" spans="1:11" ht="15.6" x14ac:dyDescent="0.3">
      <c r="A294" s="64"/>
      <c r="B294" s="64"/>
      <c r="C294" s="64"/>
      <c r="D294" s="64"/>
      <c r="E294" s="64"/>
      <c r="F294" s="64"/>
      <c r="G294" s="64"/>
      <c r="H294" s="65"/>
      <c r="I294" s="65"/>
      <c r="J294" s="65"/>
      <c r="K294" s="65"/>
    </row>
    <row r="295" spans="1:11" ht="15.6" x14ac:dyDescent="0.3">
      <c r="A295" s="64"/>
      <c r="B295" s="64"/>
      <c r="C295" s="64"/>
      <c r="D295" s="64"/>
      <c r="E295" s="64"/>
      <c r="F295" s="64"/>
      <c r="G295" s="64"/>
      <c r="H295" s="65"/>
      <c r="I295" s="65"/>
      <c r="J295" s="65"/>
      <c r="K295" s="65"/>
    </row>
    <row r="296" spans="1:11" ht="15.6" x14ac:dyDescent="0.3">
      <c r="A296" s="64"/>
      <c r="B296" s="64"/>
      <c r="C296" s="64"/>
      <c r="D296" s="64"/>
      <c r="E296" s="64"/>
      <c r="F296" s="64"/>
      <c r="G296" s="64"/>
      <c r="H296" s="65"/>
      <c r="I296" s="65"/>
      <c r="J296" s="65"/>
      <c r="K296" s="65"/>
    </row>
    <row r="297" spans="1:11" ht="15.6" x14ac:dyDescent="0.3">
      <c r="A297" s="64"/>
      <c r="B297" s="64"/>
      <c r="C297" s="64"/>
      <c r="D297" s="64"/>
      <c r="E297" s="64"/>
      <c r="F297" s="64"/>
      <c r="G297" s="64"/>
      <c r="H297" s="65"/>
      <c r="I297" s="65"/>
      <c r="J297" s="65"/>
      <c r="K297" s="65"/>
    </row>
    <row r="298" spans="1:11" ht="15.6" x14ac:dyDescent="0.3">
      <c r="A298" s="64"/>
      <c r="B298" s="64"/>
      <c r="C298" s="64"/>
      <c r="D298" s="64"/>
      <c r="E298" s="64"/>
      <c r="F298" s="64"/>
      <c r="G298" s="64"/>
      <c r="H298" s="65"/>
      <c r="I298" s="65"/>
      <c r="J298" s="65"/>
      <c r="K298" s="65"/>
    </row>
    <row r="299" spans="1:11" ht="15.6" x14ac:dyDescent="0.3">
      <c r="A299" s="64"/>
      <c r="B299" s="64"/>
      <c r="C299" s="64"/>
      <c r="D299" s="64"/>
      <c r="E299" s="64"/>
      <c r="F299" s="64"/>
      <c r="G299" s="64"/>
      <c r="H299" s="65"/>
      <c r="I299" s="65"/>
      <c r="J299" s="65"/>
      <c r="K299" s="65"/>
    </row>
    <row r="300" spans="1:11" ht="15.6" x14ac:dyDescent="0.3">
      <c r="A300" s="64"/>
      <c r="B300" s="64"/>
      <c r="C300" s="64"/>
      <c r="D300" s="64"/>
      <c r="E300" s="64"/>
      <c r="F300" s="64"/>
      <c r="G300" s="64"/>
      <c r="H300" s="65"/>
      <c r="I300" s="65"/>
      <c r="J300" s="65"/>
      <c r="K300" s="65"/>
    </row>
    <row r="301" spans="1:11" ht="15.6" x14ac:dyDescent="0.3">
      <c r="A301" s="64"/>
      <c r="B301" s="64"/>
      <c r="C301" s="64"/>
      <c r="D301" s="64"/>
      <c r="E301" s="64"/>
      <c r="F301" s="64"/>
      <c r="G301" s="64"/>
      <c r="H301" s="65"/>
      <c r="I301" s="65"/>
      <c r="J301" s="65"/>
      <c r="K301" s="65"/>
    </row>
    <row r="302" spans="1:11" ht="15.6" x14ac:dyDescent="0.3">
      <c r="A302" s="64"/>
      <c r="B302" s="64"/>
      <c r="C302" s="64"/>
      <c r="D302" s="64"/>
      <c r="E302" s="64"/>
      <c r="F302" s="64"/>
      <c r="G302" s="64"/>
      <c r="H302" s="65"/>
      <c r="I302" s="65"/>
      <c r="J302" s="65"/>
      <c r="K302" s="65"/>
    </row>
    <row r="303" spans="1:11" ht="15.6" x14ac:dyDescent="0.3">
      <c r="A303" s="64"/>
      <c r="B303" s="64"/>
      <c r="C303" s="64"/>
      <c r="D303" s="64"/>
      <c r="E303" s="64"/>
      <c r="F303" s="64"/>
      <c r="G303" s="64"/>
      <c r="H303" s="65"/>
      <c r="I303" s="65"/>
      <c r="J303" s="65"/>
      <c r="K303" s="65"/>
    </row>
    <row r="304" spans="1:11" ht="15.6" x14ac:dyDescent="0.3">
      <c r="A304" s="64"/>
      <c r="B304" s="64"/>
      <c r="C304" s="64"/>
      <c r="D304" s="64"/>
      <c r="E304" s="64"/>
      <c r="F304" s="64"/>
      <c r="G304" s="64"/>
      <c r="H304" s="65"/>
      <c r="I304" s="65"/>
      <c r="J304" s="65"/>
      <c r="K304" s="65"/>
    </row>
    <row r="305" spans="1:11" ht="15.6" x14ac:dyDescent="0.3">
      <c r="A305" s="64"/>
      <c r="B305" s="64"/>
      <c r="C305" s="64"/>
      <c r="D305" s="64"/>
      <c r="E305" s="64"/>
      <c r="F305" s="64"/>
      <c r="G305" s="64"/>
      <c r="H305" s="65"/>
      <c r="I305" s="65"/>
      <c r="J305" s="65"/>
      <c r="K305" s="65"/>
    </row>
    <row r="306" spans="1:11" ht="15.6" x14ac:dyDescent="0.3">
      <c r="A306" s="64"/>
      <c r="B306" s="64"/>
      <c r="C306" s="64"/>
      <c r="D306" s="64"/>
      <c r="E306" s="64"/>
      <c r="F306" s="64"/>
      <c r="G306" s="64"/>
      <c r="H306" s="65"/>
      <c r="I306" s="65"/>
      <c r="J306" s="65"/>
      <c r="K306" s="65"/>
    </row>
    <row r="307" spans="1:11" ht="15.6" x14ac:dyDescent="0.3">
      <c r="A307" s="64"/>
      <c r="B307" s="64"/>
      <c r="C307" s="64"/>
      <c r="D307" s="64"/>
      <c r="E307" s="64"/>
      <c r="F307" s="64"/>
      <c r="G307" s="64"/>
      <c r="H307" s="65"/>
      <c r="I307" s="65"/>
      <c r="J307" s="65"/>
      <c r="K307" s="65"/>
    </row>
    <row r="308" spans="1:11" ht="15.6" x14ac:dyDescent="0.3">
      <c r="A308" s="64"/>
      <c r="B308" s="64"/>
      <c r="C308" s="64"/>
      <c r="D308" s="64"/>
      <c r="E308" s="64"/>
      <c r="F308" s="64"/>
      <c r="G308" s="64"/>
      <c r="H308" s="65"/>
      <c r="I308" s="65"/>
      <c r="J308" s="65"/>
      <c r="K308" s="65"/>
    </row>
    <row r="309" spans="1:11" ht="15.6" x14ac:dyDescent="0.3">
      <c r="A309" s="64"/>
      <c r="B309" s="64"/>
      <c r="C309" s="64"/>
      <c r="D309" s="64"/>
      <c r="E309" s="64"/>
      <c r="F309" s="64"/>
      <c r="G309" s="64"/>
      <c r="H309" s="65"/>
      <c r="I309" s="65"/>
      <c r="J309" s="65"/>
      <c r="K309" s="65"/>
    </row>
    <row r="310" spans="1:11" ht="15.6" x14ac:dyDescent="0.3">
      <c r="A310" s="64"/>
      <c r="B310" s="64"/>
      <c r="C310" s="64"/>
      <c r="D310" s="64"/>
      <c r="E310" s="64"/>
      <c r="F310" s="64"/>
      <c r="G310" s="64"/>
      <c r="H310" s="65"/>
      <c r="I310" s="65"/>
      <c r="J310" s="65"/>
      <c r="K310" s="65"/>
    </row>
    <row r="311" spans="1:11" ht="15.6" x14ac:dyDescent="0.3">
      <c r="A311" s="64"/>
      <c r="B311" s="64"/>
      <c r="C311" s="64"/>
      <c r="D311" s="64"/>
      <c r="E311" s="64"/>
      <c r="F311" s="64"/>
      <c r="G311" s="64"/>
      <c r="H311" s="65"/>
      <c r="I311" s="65"/>
      <c r="J311" s="65"/>
      <c r="K311" s="65"/>
    </row>
    <row r="312" spans="1:11" ht="15.6" x14ac:dyDescent="0.3">
      <c r="A312" s="64"/>
      <c r="B312" s="64"/>
      <c r="C312" s="64"/>
      <c r="D312" s="64"/>
      <c r="E312" s="64"/>
      <c r="F312" s="64"/>
      <c r="G312" s="64"/>
      <c r="H312" s="65"/>
      <c r="I312" s="65"/>
      <c r="J312" s="65"/>
      <c r="K312" s="65"/>
    </row>
    <row r="313" spans="1:11" ht="15.6" x14ac:dyDescent="0.3">
      <c r="A313" s="64"/>
      <c r="B313" s="64"/>
      <c r="C313" s="64"/>
      <c r="D313" s="64"/>
      <c r="E313" s="64"/>
      <c r="F313" s="64"/>
      <c r="G313" s="64"/>
      <c r="H313" s="65"/>
      <c r="I313" s="65"/>
      <c r="J313" s="65"/>
      <c r="K313" s="65"/>
    </row>
    <row r="314" spans="1:11" ht="15.6" x14ac:dyDescent="0.3">
      <c r="A314" s="64"/>
      <c r="B314" s="64"/>
      <c r="C314" s="64"/>
      <c r="D314" s="64"/>
      <c r="E314" s="64"/>
      <c r="F314" s="64"/>
      <c r="G314" s="64"/>
      <c r="H314" s="65"/>
      <c r="I314" s="65"/>
      <c r="J314" s="65"/>
      <c r="K314" s="65"/>
    </row>
    <row r="315" spans="1:11" ht="15.6" x14ac:dyDescent="0.3">
      <c r="A315" s="64"/>
      <c r="B315" s="64"/>
      <c r="C315" s="64"/>
      <c r="D315" s="64"/>
      <c r="E315" s="64"/>
      <c r="F315" s="64"/>
      <c r="G315" s="64"/>
      <c r="H315" s="65"/>
      <c r="I315" s="65"/>
      <c r="J315" s="65"/>
      <c r="K315" s="65"/>
    </row>
    <row r="316" spans="1:11" ht="15.6" x14ac:dyDescent="0.3">
      <c r="A316" s="64"/>
      <c r="B316" s="64"/>
      <c r="C316" s="64"/>
      <c r="D316" s="64"/>
      <c r="E316" s="64"/>
      <c r="F316" s="64"/>
      <c r="G316" s="64"/>
      <c r="H316" s="65"/>
      <c r="I316" s="65"/>
      <c r="J316" s="65"/>
      <c r="K316" s="65"/>
    </row>
    <row r="317" spans="1:11" ht="15.6" x14ac:dyDescent="0.3">
      <c r="A317" s="64"/>
      <c r="B317" s="64"/>
      <c r="C317" s="64"/>
      <c r="D317" s="64"/>
      <c r="E317" s="64"/>
      <c r="F317" s="64"/>
      <c r="G317" s="64"/>
      <c r="H317" s="65"/>
      <c r="I317" s="65"/>
      <c r="J317" s="65"/>
      <c r="K317" s="65"/>
    </row>
    <row r="318" spans="1:11" ht="15.6" x14ac:dyDescent="0.3">
      <c r="A318" s="64"/>
      <c r="B318" s="64"/>
      <c r="C318" s="64"/>
      <c r="D318" s="64"/>
      <c r="E318" s="64"/>
      <c r="F318" s="64"/>
      <c r="G318" s="64"/>
      <c r="H318" s="65"/>
      <c r="I318" s="65"/>
      <c r="J318" s="65"/>
      <c r="K318" s="65"/>
    </row>
    <row r="319" spans="1:11" ht="15.6" x14ac:dyDescent="0.3">
      <c r="A319" s="64"/>
      <c r="B319" s="64"/>
      <c r="C319" s="64"/>
      <c r="D319" s="64"/>
      <c r="E319" s="64"/>
      <c r="F319" s="64"/>
      <c r="G319" s="64"/>
      <c r="H319" s="65"/>
      <c r="I319" s="65"/>
      <c r="J319" s="65"/>
      <c r="K319" s="65"/>
    </row>
    <row r="320" spans="1:11" ht="15.6" x14ac:dyDescent="0.3">
      <c r="A320" s="64"/>
      <c r="B320" s="64"/>
      <c r="C320" s="64"/>
      <c r="D320" s="64"/>
      <c r="E320" s="64"/>
      <c r="F320" s="64"/>
      <c r="G320" s="64"/>
      <c r="H320" s="65"/>
      <c r="I320" s="65"/>
      <c r="J320" s="65"/>
      <c r="K320" s="65"/>
    </row>
    <row r="321" spans="1:11" ht="15.6" x14ac:dyDescent="0.3">
      <c r="A321" s="64"/>
      <c r="B321" s="64"/>
      <c r="C321" s="64"/>
      <c r="D321" s="64"/>
      <c r="E321" s="64"/>
      <c r="F321" s="64"/>
      <c r="G321" s="64"/>
      <c r="H321" s="65"/>
      <c r="I321" s="65"/>
      <c r="J321" s="65"/>
      <c r="K321" s="65"/>
    </row>
    <row r="322" spans="1:11" ht="15.6" x14ac:dyDescent="0.3">
      <c r="A322" s="64"/>
      <c r="B322" s="64"/>
      <c r="C322" s="64"/>
      <c r="D322" s="64"/>
      <c r="E322" s="64"/>
      <c r="F322" s="64"/>
      <c r="G322" s="64"/>
      <c r="H322" s="65"/>
      <c r="I322" s="65"/>
      <c r="J322" s="65"/>
      <c r="K322" s="65"/>
    </row>
    <row r="323" spans="1:11" ht="15.6" x14ac:dyDescent="0.3">
      <c r="A323" s="64"/>
      <c r="B323" s="64"/>
      <c r="C323" s="64"/>
      <c r="D323" s="64"/>
      <c r="E323" s="64"/>
      <c r="F323" s="64"/>
      <c r="G323" s="64"/>
      <c r="H323" s="65"/>
      <c r="I323" s="65"/>
      <c r="J323" s="65"/>
      <c r="K323" s="65"/>
    </row>
    <row r="324" spans="1:11" ht="15.6" x14ac:dyDescent="0.3">
      <c r="A324" s="64"/>
      <c r="B324" s="64"/>
      <c r="C324" s="64"/>
      <c r="D324" s="64"/>
      <c r="E324" s="64"/>
      <c r="F324" s="64"/>
      <c r="G324" s="64"/>
      <c r="H324" s="65"/>
      <c r="I324" s="65"/>
      <c r="J324" s="65"/>
      <c r="K324" s="65"/>
    </row>
    <row r="325" spans="1:11" ht="15.6" x14ac:dyDescent="0.3">
      <c r="A325" s="64"/>
      <c r="B325" s="64"/>
      <c r="C325" s="64"/>
      <c r="D325" s="64"/>
      <c r="E325" s="64"/>
      <c r="F325" s="64"/>
      <c r="G325" s="64"/>
      <c r="H325" s="65"/>
      <c r="I325" s="65"/>
      <c r="J325" s="65"/>
      <c r="K325" s="65"/>
    </row>
    <row r="326" spans="1:11" ht="15.6" x14ac:dyDescent="0.3">
      <c r="A326" s="64"/>
      <c r="B326" s="64"/>
      <c r="C326" s="64"/>
      <c r="D326" s="64"/>
      <c r="E326" s="64"/>
      <c r="F326" s="64"/>
      <c r="G326" s="64"/>
      <c r="H326" s="65"/>
      <c r="I326" s="65"/>
      <c r="J326" s="65"/>
      <c r="K326" s="65"/>
    </row>
    <row r="327" spans="1:11" ht="15.6" x14ac:dyDescent="0.3">
      <c r="A327" s="64"/>
      <c r="B327" s="64"/>
      <c r="C327" s="64"/>
      <c r="D327" s="64"/>
      <c r="E327" s="64"/>
      <c r="F327" s="64"/>
      <c r="G327" s="64"/>
      <c r="H327" s="65"/>
      <c r="I327" s="65"/>
      <c r="J327" s="65"/>
      <c r="K327" s="65"/>
    </row>
    <row r="328" spans="1:11" ht="15.6" x14ac:dyDescent="0.3">
      <c r="A328" s="64"/>
      <c r="B328" s="64"/>
      <c r="C328" s="64"/>
      <c r="D328" s="64"/>
      <c r="E328" s="64"/>
      <c r="F328" s="64"/>
      <c r="G328" s="64"/>
      <c r="H328" s="65"/>
      <c r="I328" s="65"/>
      <c r="J328" s="65"/>
      <c r="K328" s="65"/>
    </row>
    <row r="329" spans="1:11" ht="15.6" x14ac:dyDescent="0.3">
      <c r="A329" s="64"/>
      <c r="B329" s="64"/>
      <c r="C329" s="64"/>
      <c r="D329" s="64"/>
      <c r="E329" s="64"/>
      <c r="F329" s="64"/>
      <c r="G329" s="64"/>
      <c r="H329" s="65"/>
      <c r="I329" s="65"/>
      <c r="J329" s="65"/>
      <c r="K329" s="65"/>
    </row>
    <row r="330" spans="1:11" ht="15.6" x14ac:dyDescent="0.3">
      <c r="A330" s="64"/>
      <c r="B330" s="64"/>
      <c r="C330" s="64"/>
      <c r="D330" s="64"/>
      <c r="E330" s="64"/>
      <c r="F330" s="64"/>
      <c r="G330" s="64"/>
      <c r="H330" s="65"/>
      <c r="I330" s="65"/>
      <c r="J330" s="65"/>
      <c r="K330" s="65"/>
    </row>
    <row r="331" spans="1:11" ht="15.6" x14ac:dyDescent="0.3">
      <c r="A331" s="64"/>
      <c r="B331" s="64"/>
      <c r="C331" s="64"/>
      <c r="D331" s="64"/>
      <c r="E331" s="64"/>
      <c r="F331" s="64"/>
      <c r="G331" s="64"/>
      <c r="H331" s="65"/>
      <c r="I331" s="65"/>
      <c r="J331" s="65"/>
      <c r="K331" s="65"/>
    </row>
    <row r="332" spans="1:11" ht="15.6" x14ac:dyDescent="0.3">
      <c r="A332" s="64"/>
      <c r="B332" s="64"/>
      <c r="C332" s="64"/>
      <c r="D332" s="64"/>
      <c r="E332" s="64"/>
      <c r="F332" s="64"/>
      <c r="G332" s="64"/>
      <c r="H332" s="65"/>
      <c r="I332" s="65"/>
      <c r="J332" s="65"/>
      <c r="K332" s="65"/>
    </row>
    <row r="333" spans="1:11" ht="15.6" x14ac:dyDescent="0.3">
      <c r="A333" s="64"/>
      <c r="B333" s="64"/>
      <c r="C333" s="64"/>
      <c r="D333" s="64"/>
      <c r="E333" s="64"/>
      <c r="F333" s="64"/>
      <c r="G333" s="64"/>
      <c r="H333" s="65"/>
      <c r="I333" s="65"/>
      <c r="J333" s="65"/>
      <c r="K333" s="65"/>
    </row>
    <row r="334" spans="1:11" ht="15.6" x14ac:dyDescent="0.3">
      <c r="A334" s="64"/>
      <c r="B334" s="64"/>
      <c r="C334" s="64"/>
      <c r="D334" s="64"/>
      <c r="E334" s="64"/>
      <c r="F334" s="64"/>
      <c r="G334" s="64"/>
      <c r="H334" s="65"/>
      <c r="I334" s="65"/>
      <c r="J334" s="65"/>
      <c r="K334" s="65"/>
    </row>
    <row r="335" spans="1:11" ht="15.6" x14ac:dyDescent="0.3">
      <c r="A335" s="64"/>
      <c r="B335" s="64"/>
      <c r="C335" s="64"/>
      <c r="D335" s="64"/>
      <c r="E335" s="64"/>
      <c r="F335" s="64"/>
      <c r="G335" s="64"/>
      <c r="H335" s="65"/>
      <c r="I335" s="65"/>
      <c r="J335" s="65"/>
      <c r="K335" s="65"/>
    </row>
    <row r="336" spans="1:11" ht="15.6" x14ac:dyDescent="0.3">
      <c r="A336" s="64"/>
      <c r="B336" s="64"/>
      <c r="C336" s="64"/>
      <c r="D336" s="64"/>
      <c r="E336" s="64"/>
      <c r="F336" s="64"/>
      <c r="G336" s="64"/>
      <c r="H336" s="65"/>
      <c r="I336" s="65"/>
      <c r="J336" s="65"/>
      <c r="K336" s="65"/>
    </row>
    <row r="337" spans="1:11" ht="15.6" x14ac:dyDescent="0.3">
      <c r="A337" s="64"/>
      <c r="B337" s="64"/>
      <c r="C337" s="64"/>
      <c r="D337" s="64"/>
      <c r="E337" s="64"/>
      <c r="F337" s="64"/>
      <c r="G337" s="64"/>
      <c r="H337" s="65"/>
      <c r="I337" s="65"/>
      <c r="J337" s="65"/>
      <c r="K337" s="65"/>
    </row>
    <row r="338" spans="1:11" ht="15.6" x14ac:dyDescent="0.3">
      <c r="A338" s="64"/>
      <c r="B338" s="64"/>
      <c r="C338" s="64"/>
      <c r="D338" s="64"/>
      <c r="E338" s="64"/>
      <c r="F338" s="64"/>
      <c r="G338" s="64"/>
      <c r="H338" s="65"/>
      <c r="I338" s="65"/>
      <c r="J338" s="65"/>
      <c r="K338" s="65"/>
    </row>
    <row r="339" spans="1:11" ht="15.6" x14ac:dyDescent="0.3">
      <c r="A339" s="64"/>
      <c r="B339" s="64"/>
      <c r="C339" s="64"/>
      <c r="D339" s="64"/>
      <c r="E339" s="64"/>
      <c r="F339" s="64"/>
      <c r="G339" s="64"/>
      <c r="H339" s="65"/>
      <c r="I339" s="65"/>
      <c r="J339" s="65"/>
      <c r="K339" s="65"/>
    </row>
    <row r="340" spans="1:11" ht="15.6" x14ac:dyDescent="0.3">
      <c r="A340" s="64"/>
      <c r="B340" s="64"/>
      <c r="C340" s="64"/>
      <c r="D340" s="64"/>
      <c r="E340" s="64"/>
      <c r="F340" s="64"/>
      <c r="G340" s="64"/>
      <c r="H340" s="65"/>
      <c r="I340" s="65"/>
      <c r="J340" s="65"/>
      <c r="K340" s="65"/>
    </row>
    <row r="341" spans="1:11" ht="15.6" x14ac:dyDescent="0.3">
      <c r="A341" s="64"/>
      <c r="B341" s="64"/>
      <c r="C341" s="64"/>
      <c r="D341" s="64"/>
      <c r="E341" s="64"/>
      <c r="F341" s="64"/>
      <c r="G341" s="64"/>
      <c r="H341" s="65"/>
      <c r="I341" s="65"/>
      <c r="J341" s="65"/>
      <c r="K341" s="65"/>
    </row>
    <row r="342" spans="1:11" ht="15.6" x14ac:dyDescent="0.3">
      <c r="A342" s="64"/>
      <c r="B342" s="64"/>
      <c r="C342" s="64"/>
      <c r="D342" s="64"/>
      <c r="E342" s="64"/>
      <c r="F342" s="64"/>
      <c r="G342" s="64"/>
      <c r="H342" s="65"/>
      <c r="I342" s="65"/>
      <c r="J342" s="65"/>
      <c r="K342" s="65"/>
    </row>
    <row r="343" spans="1:11" ht="15.6" x14ac:dyDescent="0.3">
      <c r="A343" s="64"/>
      <c r="B343" s="64"/>
      <c r="C343" s="64"/>
      <c r="D343" s="64"/>
      <c r="E343" s="64"/>
      <c r="F343" s="64"/>
      <c r="G343" s="64"/>
      <c r="H343" s="65"/>
      <c r="I343" s="65"/>
      <c r="J343" s="65"/>
      <c r="K343" s="65"/>
    </row>
    <row r="344" spans="1:11" ht="15.6" x14ac:dyDescent="0.3">
      <c r="A344" s="64"/>
      <c r="B344" s="64"/>
      <c r="C344" s="64"/>
      <c r="D344" s="64"/>
      <c r="E344" s="64"/>
      <c r="F344" s="64"/>
      <c r="G344" s="64"/>
      <c r="H344" s="65"/>
      <c r="I344" s="65"/>
      <c r="J344" s="65"/>
      <c r="K344" s="65"/>
    </row>
    <row r="345" spans="1:11" ht="15.6" x14ac:dyDescent="0.3">
      <c r="A345" s="64"/>
      <c r="B345" s="64"/>
      <c r="C345" s="64"/>
      <c r="D345" s="64"/>
      <c r="E345" s="64"/>
      <c r="F345" s="64"/>
      <c r="G345" s="64"/>
      <c r="H345" s="65"/>
      <c r="I345" s="65"/>
      <c r="J345" s="65"/>
      <c r="K345" s="65"/>
    </row>
    <row r="346" spans="1:11" ht="15.6" x14ac:dyDescent="0.3">
      <c r="A346" s="64"/>
      <c r="B346" s="64"/>
      <c r="C346" s="64"/>
      <c r="D346" s="64"/>
      <c r="E346" s="64"/>
      <c r="F346" s="64"/>
      <c r="G346" s="64"/>
      <c r="H346" s="65"/>
      <c r="I346" s="65"/>
      <c r="J346" s="65"/>
      <c r="K346" s="65"/>
    </row>
    <row r="347" spans="1:11" ht="15.6" x14ac:dyDescent="0.3">
      <c r="A347" s="64"/>
      <c r="B347" s="64"/>
      <c r="C347" s="64"/>
      <c r="D347" s="64"/>
      <c r="E347" s="64"/>
      <c r="F347" s="64"/>
      <c r="G347" s="64"/>
      <c r="H347" s="65"/>
      <c r="I347" s="65"/>
      <c r="J347" s="65"/>
      <c r="K347" s="65"/>
    </row>
    <row r="348" spans="1:11" ht="15.6" x14ac:dyDescent="0.3">
      <c r="A348" s="64"/>
      <c r="B348" s="64"/>
      <c r="C348" s="64"/>
      <c r="D348" s="64"/>
      <c r="E348" s="64"/>
      <c r="F348" s="64"/>
      <c r="G348" s="64"/>
      <c r="H348" s="65"/>
      <c r="I348" s="65"/>
      <c r="J348" s="65"/>
      <c r="K348" s="65"/>
    </row>
    <row r="349" spans="1:11" ht="15.6" x14ac:dyDescent="0.3">
      <c r="A349" s="64"/>
      <c r="B349" s="64"/>
      <c r="C349" s="64"/>
      <c r="D349" s="64"/>
      <c r="E349" s="64"/>
      <c r="F349" s="64"/>
      <c r="G349" s="64"/>
      <c r="H349" s="65"/>
      <c r="I349" s="65"/>
      <c r="J349" s="65"/>
      <c r="K349" s="65"/>
    </row>
    <row r="350" spans="1:11" ht="15.6" x14ac:dyDescent="0.3">
      <c r="A350" s="64"/>
      <c r="B350" s="64"/>
      <c r="C350" s="64"/>
      <c r="D350" s="64"/>
      <c r="E350" s="64"/>
      <c r="F350" s="64"/>
      <c r="G350" s="64"/>
      <c r="H350" s="65"/>
      <c r="I350" s="65"/>
      <c r="J350" s="65"/>
      <c r="K350" s="65"/>
    </row>
    <row r="351" spans="1:11" ht="15.6" x14ac:dyDescent="0.3">
      <c r="A351" s="64"/>
      <c r="B351" s="64"/>
      <c r="C351" s="64"/>
      <c r="D351" s="64"/>
      <c r="E351" s="64"/>
      <c r="F351" s="64"/>
      <c r="G351" s="64"/>
      <c r="H351" s="65"/>
      <c r="I351" s="65"/>
      <c r="J351" s="65"/>
      <c r="K351" s="65"/>
    </row>
    <row r="352" spans="1:11" ht="15.6" x14ac:dyDescent="0.3">
      <c r="A352" s="64"/>
      <c r="B352" s="64"/>
      <c r="C352" s="64"/>
      <c r="D352" s="64"/>
      <c r="E352" s="64"/>
      <c r="F352" s="64"/>
      <c r="G352" s="64"/>
      <c r="H352" s="65"/>
      <c r="I352" s="65"/>
      <c r="J352" s="65"/>
      <c r="K352" s="65"/>
    </row>
    <row r="353" spans="1:11" ht="15.6" x14ac:dyDescent="0.3">
      <c r="A353" s="64"/>
      <c r="B353" s="64"/>
      <c r="C353" s="64"/>
      <c r="D353" s="64"/>
      <c r="E353" s="64"/>
      <c r="F353" s="64"/>
      <c r="G353" s="64"/>
      <c r="H353" s="65"/>
      <c r="I353" s="65"/>
      <c r="J353" s="65"/>
      <c r="K353" s="65"/>
    </row>
    <row r="354" spans="1:11" ht="15.6" x14ac:dyDescent="0.3">
      <c r="A354" s="64"/>
      <c r="B354" s="64"/>
      <c r="C354" s="64"/>
      <c r="D354" s="64"/>
      <c r="E354" s="64"/>
      <c r="F354" s="64"/>
      <c r="G354" s="64"/>
      <c r="H354" s="65"/>
      <c r="I354" s="65"/>
      <c r="J354" s="65"/>
      <c r="K354" s="65"/>
    </row>
    <row r="355" spans="1:11" ht="15.6" x14ac:dyDescent="0.3">
      <c r="A355" s="64"/>
      <c r="B355" s="64"/>
      <c r="C355" s="64"/>
      <c r="D355" s="64"/>
      <c r="E355" s="64"/>
      <c r="F355" s="64"/>
      <c r="G355" s="64"/>
      <c r="H355" s="65"/>
      <c r="I355" s="65"/>
      <c r="J355" s="65"/>
      <c r="K355" s="65"/>
    </row>
    <row r="356" spans="1:11" ht="15.6" x14ac:dyDescent="0.3">
      <c r="A356" s="64"/>
      <c r="B356" s="64"/>
      <c r="C356" s="64"/>
      <c r="D356" s="64"/>
      <c r="E356" s="64"/>
      <c r="F356" s="64"/>
      <c r="G356" s="64"/>
      <c r="H356" s="65"/>
      <c r="I356" s="65"/>
      <c r="J356" s="65"/>
      <c r="K356" s="65"/>
    </row>
    <row r="357" spans="1:11" ht="15.6" x14ac:dyDescent="0.3">
      <c r="A357" s="64"/>
      <c r="B357" s="64"/>
      <c r="C357" s="64"/>
      <c r="D357" s="64"/>
      <c r="E357" s="64"/>
      <c r="F357" s="64"/>
      <c r="G357" s="64"/>
      <c r="H357" s="65"/>
      <c r="I357" s="65"/>
      <c r="J357" s="65"/>
      <c r="K357" s="65"/>
    </row>
    <row r="358" spans="1:11" ht="15.6" x14ac:dyDescent="0.3">
      <c r="A358" s="64"/>
      <c r="B358" s="64"/>
      <c r="C358" s="64"/>
      <c r="D358" s="64"/>
      <c r="E358" s="64"/>
      <c r="F358" s="64"/>
      <c r="G358" s="64"/>
      <c r="H358" s="65"/>
      <c r="I358" s="65"/>
      <c r="J358" s="65"/>
      <c r="K358" s="65"/>
    </row>
    <row r="359" spans="1:11" ht="15.6" x14ac:dyDescent="0.3">
      <c r="A359" s="64"/>
      <c r="B359" s="64"/>
      <c r="C359" s="64"/>
      <c r="D359" s="64"/>
      <c r="E359" s="64"/>
      <c r="F359" s="64"/>
      <c r="G359" s="64"/>
      <c r="H359" s="65"/>
      <c r="I359" s="65"/>
      <c r="J359" s="65"/>
      <c r="K359" s="65"/>
    </row>
    <row r="360" spans="1:11" ht="15.6" x14ac:dyDescent="0.3">
      <c r="A360" s="64"/>
      <c r="B360" s="64"/>
      <c r="C360" s="64"/>
      <c r="D360" s="64"/>
      <c r="E360" s="64"/>
      <c r="F360" s="64"/>
      <c r="G360" s="64"/>
      <c r="H360" s="65"/>
      <c r="I360" s="65"/>
      <c r="J360" s="65"/>
      <c r="K360" s="65"/>
    </row>
    <row r="361" spans="1:11" ht="15.6" x14ac:dyDescent="0.3">
      <c r="A361" s="64"/>
      <c r="B361" s="64"/>
      <c r="C361" s="64"/>
      <c r="D361" s="64"/>
      <c r="E361" s="64"/>
      <c r="F361" s="64"/>
      <c r="G361" s="64"/>
      <c r="H361" s="65"/>
      <c r="I361" s="65"/>
      <c r="J361" s="65"/>
      <c r="K361" s="65"/>
    </row>
    <row r="362" spans="1:11" ht="15.6" x14ac:dyDescent="0.3">
      <c r="A362" s="64"/>
      <c r="B362" s="64"/>
      <c r="C362" s="64"/>
      <c r="D362" s="64"/>
      <c r="E362" s="64"/>
      <c r="F362" s="64"/>
      <c r="G362" s="64"/>
      <c r="H362" s="65"/>
      <c r="I362" s="65"/>
      <c r="J362" s="65"/>
      <c r="K362" s="65"/>
    </row>
    <row r="363" spans="1:11" ht="15.6" x14ac:dyDescent="0.3">
      <c r="A363" s="64"/>
      <c r="B363" s="64"/>
      <c r="C363" s="64"/>
      <c r="D363" s="64"/>
      <c r="E363" s="64"/>
      <c r="F363" s="64"/>
      <c r="G363" s="64"/>
      <c r="H363" s="65"/>
      <c r="I363" s="65"/>
      <c r="J363" s="65"/>
      <c r="K363" s="65"/>
    </row>
    <row r="364" spans="1:11" ht="15.6" x14ac:dyDescent="0.3">
      <c r="A364" s="64"/>
      <c r="B364" s="64"/>
      <c r="C364" s="64"/>
      <c r="D364" s="64"/>
      <c r="E364" s="64"/>
      <c r="F364" s="64"/>
      <c r="G364" s="64"/>
      <c r="H364" s="65"/>
      <c r="I364" s="65"/>
      <c r="J364" s="65"/>
      <c r="K364" s="65"/>
    </row>
    <row r="365" spans="1:11" ht="15.6" x14ac:dyDescent="0.3">
      <c r="A365" s="64"/>
      <c r="B365" s="64"/>
      <c r="C365" s="64"/>
      <c r="D365" s="64"/>
      <c r="E365" s="64"/>
      <c r="F365" s="64"/>
      <c r="G365" s="64"/>
      <c r="H365" s="65"/>
      <c r="I365" s="65"/>
      <c r="J365" s="65"/>
      <c r="K365" s="65"/>
    </row>
    <row r="366" spans="1:11" ht="15.6" x14ac:dyDescent="0.3">
      <c r="A366" s="64"/>
      <c r="B366" s="64"/>
      <c r="C366" s="64"/>
      <c r="D366" s="64"/>
      <c r="E366" s="64"/>
      <c r="F366" s="64"/>
      <c r="G366" s="64"/>
      <c r="H366" s="65"/>
      <c r="I366" s="65"/>
      <c r="J366" s="65"/>
      <c r="K366" s="65"/>
    </row>
    <row r="367" spans="1:11" ht="15.6" x14ac:dyDescent="0.3">
      <c r="A367" s="64"/>
      <c r="B367" s="64"/>
      <c r="C367" s="64"/>
      <c r="D367" s="64"/>
      <c r="E367" s="64"/>
      <c r="F367" s="64"/>
      <c r="G367" s="64"/>
      <c r="H367" s="65"/>
      <c r="I367" s="65"/>
      <c r="J367" s="65"/>
      <c r="K367" s="65"/>
    </row>
    <row r="368" spans="1:11" ht="15.6" x14ac:dyDescent="0.3">
      <c r="A368" s="64"/>
      <c r="B368" s="64"/>
      <c r="C368" s="64"/>
      <c r="D368" s="64"/>
      <c r="E368" s="64"/>
      <c r="F368" s="64"/>
      <c r="G368" s="64"/>
      <c r="H368" s="65"/>
      <c r="I368" s="65"/>
      <c r="J368" s="65"/>
      <c r="K368" s="65"/>
    </row>
    <row r="369" spans="1:11" ht="15.6" x14ac:dyDescent="0.3">
      <c r="A369" s="64"/>
      <c r="B369" s="64"/>
      <c r="C369" s="64"/>
      <c r="D369" s="64"/>
      <c r="E369" s="64"/>
      <c r="F369" s="64"/>
      <c r="G369" s="64"/>
      <c r="H369" s="65"/>
      <c r="I369" s="65"/>
      <c r="J369" s="65"/>
      <c r="K369" s="65"/>
    </row>
    <row r="370" spans="1:11" ht="15.6" x14ac:dyDescent="0.3">
      <c r="A370" s="64"/>
      <c r="B370" s="64"/>
      <c r="C370" s="64"/>
      <c r="D370" s="64"/>
      <c r="E370" s="64"/>
      <c r="F370" s="64"/>
      <c r="G370" s="64"/>
      <c r="H370" s="65"/>
      <c r="I370" s="65"/>
      <c r="J370" s="65"/>
      <c r="K370" s="65"/>
    </row>
    <row r="371" spans="1:11" ht="15.6" x14ac:dyDescent="0.3">
      <c r="A371" s="64"/>
      <c r="B371" s="64"/>
      <c r="C371" s="64"/>
      <c r="D371" s="64"/>
      <c r="E371" s="64"/>
      <c r="F371" s="64"/>
      <c r="G371" s="64"/>
      <c r="H371" s="65"/>
      <c r="I371" s="65"/>
      <c r="J371" s="65"/>
      <c r="K371" s="65"/>
    </row>
    <row r="372" spans="1:11" ht="15.6" x14ac:dyDescent="0.3">
      <c r="A372" s="64"/>
      <c r="B372" s="64"/>
      <c r="C372" s="64"/>
      <c r="D372" s="64"/>
      <c r="E372" s="64"/>
      <c r="F372" s="64"/>
      <c r="G372" s="64"/>
      <c r="H372" s="65"/>
      <c r="I372" s="65"/>
      <c r="J372" s="65"/>
      <c r="K372" s="65"/>
    </row>
    <row r="373" spans="1:11" ht="15.6" x14ac:dyDescent="0.3">
      <c r="A373" s="64"/>
      <c r="B373" s="64"/>
      <c r="C373" s="64"/>
      <c r="D373" s="64"/>
      <c r="E373" s="64"/>
      <c r="F373" s="64"/>
      <c r="G373" s="64"/>
      <c r="H373" s="65"/>
      <c r="I373" s="65"/>
      <c r="J373" s="65"/>
      <c r="K373" s="65"/>
    </row>
    <row r="374" spans="1:11" ht="15.6" x14ac:dyDescent="0.3">
      <c r="A374" s="64"/>
      <c r="B374" s="64"/>
      <c r="C374" s="64"/>
      <c r="D374" s="64"/>
      <c r="E374" s="64"/>
      <c r="F374" s="64"/>
      <c r="G374" s="64"/>
      <c r="H374" s="65"/>
      <c r="I374" s="65"/>
      <c r="J374" s="65"/>
      <c r="K374" s="65"/>
    </row>
    <row r="375" spans="1:11" ht="15.6" x14ac:dyDescent="0.3">
      <c r="A375" s="64"/>
      <c r="B375" s="64"/>
      <c r="C375" s="64"/>
      <c r="D375" s="64"/>
      <c r="E375" s="64"/>
      <c r="F375" s="64"/>
      <c r="G375" s="64"/>
      <c r="H375" s="65"/>
      <c r="I375" s="65"/>
      <c r="J375" s="65"/>
      <c r="K375" s="65"/>
    </row>
    <row r="376" spans="1:11" ht="15.6" x14ac:dyDescent="0.3">
      <c r="A376" s="64"/>
      <c r="B376" s="64"/>
      <c r="C376" s="64"/>
      <c r="D376" s="64"/>
      <c r="E376" s="64"/>
      <c r="F376" s="64"/>
      <c r="G376" s="64"/>
      <c r="H376" s="65"/>
      <c r="I376" s="65"/>
      <c r="J376" s="65"/>
      <c r="K376" s="65"/>
    </row>
    <row r="377" spans="1:11" ht="15.6" x14ac:dyDescent="0.3">
      <c r="A377" s="64"/>
      <c r="B377" s="64"/>
      <c r="C377" s="64"/>
      <c r="D377" s="64"/>
      <c r="E377" s="64"/>
      <c r="F377" s="64"/>
      <c r="G377" s="64"/>
      <c r="H377" s="65"/>
      <c r="I377" s="65"/>
      <c r="J377" s="65"/>
      <c r="K377" s="65"/>
    </row>
    <row r="378" spans="1:11" ht="15.6" x14ac:dyDescent="0.3">
      <c r="A378" s="64"/>
      <c r="B378" s="64"/>
      <c r="C378" s="64"/>
      <c r="D378" s="64"/>
      <c r="E378" s="64"/>
      <c r="F378" s="64"/>
      <c r="G378" s="64"/>
      <c r="H378" s="65"/>
      <c r="I378" s="65"/>
      <c r="J378" s="65"/>
      <c r="K378" s="65"/>
    </row>
    <row r="379" spans="1:11" ht="15.6" x14ac:dyDescent="0.3">
      <c r="A379" s="64"/>
      <c r="B379" s="64"/>
      <c r="C379" s="64"/>
      <c r="D379" s="64"/>
      <c r="E379" s="64"/>
      <c r="F379" s="64"/>
      <c r="G379" s="64"/>
      <c r="H379" s="65"/>
      <c r="I379" s="65"/>
      <c r="J379" s="65"/>
      <c r="K379" s="65"/>
    </row>
    <row r="380" spans="1:11" ht="15.6" x14ac:dyDescent="0.3">
      <c r="A380" s="64"/>
      <c r="B380" s="64"/>
      <c r="C380" s="64"/>
      <c r="D380" s="64"/>
      <c r="E380" s="64"/>
      <c r="F380" s="64"/>
      <c r="G380" s="64"/>
      <c r="H380" s="65"/>
      <c r="I380" s="65"/>
      <c r="J380" s="65"/>
      <c r="K380" s="65"/>
    </row>
    <row r="381" spans="1:11" ht="15.6" x14ac:dyDescent="0.3">
      <c r="A381" s="64"/>
      <c r="B381" s="64"/>
      <c r="C381" s="64"/>
      <c r="D381" s="64"/>
      <c r="E381" s="64"/>
      <c r="F381" s="64"/>
      <c r="G381" s="64"/>
      <c r="H381" s="65"/>
      <c r="I381" s="65"/>
      <c r="J381" s="65"/>
      <c r="K381" s="65"/>
    </row>
    <row r="382" spans="1:11" ht="15.6" x14ac:dyDescent="0.3">
      <c r="A382" s="64"/>
      <c r="B382" s="64"/>
      <c r="C382" s="64"/>
      <c r="D382" s="64"/>
      <c r="E382" s="64"/>
      <c r="F382" s="64"/>
      <c r="G382" s="64"/>
      <c r="H382" s="65"/>
      <c r="I382" s="65"/>
      <c r="J382" s="65"/>
      <c r="K382" s="65"/>
    </row>
    <row r="383" spans="1:11" ht="15.6" x14ac:dyDescent="0.3">
      <c r="A383" s="64"/>
      <c r="B383" s="64"/>
      <c r="C383" s="64"/>
      <c r="D383" s="64"/>
      <c r="E383" s="64"/>
      <c r="F383" s="64"/>
      <c r="G383" s="64"/>
      <c r="H383" s="65"/>
      <c r="I383" s="65"/>
      <c r="J383" s="65"/>
      <c r="K383" s="65"/>
    </row>
    <row r="384" spans="1:11" ht="15.6" x14ac:dyDescent="0.3">
      <c r="A384" s="64"/>
      <c r="B384" s="64"/>
      <c r="C384" s="64"/>
      <c r="D384" s="64"/>
      <c r="E384" s="64"/>
      <c r="F384" s="64"/>
      <c r="G384" s="64"/>
      <c r="H384" s="65"/>
      <c r="I384" s="65"/>
      <c r="J384" s="65"/>
      <c r="K384" s="65"/>
    </row>
    <row r="385" spans="1:11" ht="15.6" x14ac:dyDescent="0.3">
      <c r="A385" s="64"/>
      <c r="B385" s="64"/>
      <c r="C385" s="64"/>
      <c r="D385" s="64"/>
      <c r="E385" s="64"/>
      <c r="F385" s="64"/>
      <c r="G385" s="64"/>
      <c r="H385" s="65"/>
      <c r="I385" s="65"/>
      <c r="J385" s="65"/>
      <c r="K385" s="65"/>
    </row>
    <row r="386" spans="1:11" ht="15.6" x14ac:dyDescent="0.3">
      <c r="A386" s="64"/>
      <c r="B386" s="64"/>
      <c r="C386" s="64"/>
      <c r="D386" s="64"/>
      <c r="E386" s="64"/>
      <c r="F386" s="64"/>
      <c r="G386" s="64"/>
      <c r="H386" s="65"/>
      <c r="I386" s="65"/>
      <c r="J386" s="65"/>
      <c r="K386" s="65"/>
    </row>
    <row r="387" spans="1:11" ht="15.6" x14ac:dyDescent="0.3">
      <c r="A387" s="64"/>
      <c r="B387" s="64"/>
      <c r="C387" s="64"/>
      <c r="D387" s="64"/>
      <c r="E387" s="64"/>
      <c r="F387" s="64"/>
      <c r="G387" s="64"/>
      <c r="H387" s="65"/>
      <c r="I387" s="65"/>
      <c r="J387" s="65"/>
      <c r="K387" s="65"/>
    </row>
    <row r="388" spans="1:11" ht="15.6" x14ac:dyDescent="0.3">
      <c r="A388" s="64"/>
      <c r="B388" s="64"/>
      <c r="C388" s="64"/>
      <c r="D388" s="64"/>
      <c r="E388" s="64"/>
      <c r="F388" s="64"/>
      <c r="G388" s="64"/>
      <c r="H388" s="65"/>
      <c r="I388" s="65"/>
      <c r="J388" s="65"/>
      <c r="K388" s="65"/>
    </row>
    <row r="389" spans="1:11" ht="15.6" x14ac:dyDescent="0.3">
      <c r="A389" s="64"/>
      <c r="B389" s="64"/>
      <c r="C389" s="64"/>
      <c r="D389" s="64"/>
      <c r="E389" s="64"/>
      <c r="F389" s="64"/>
      <c r="G389" s="64"/>
      <c r="H389" s="65"/>
      <c r="I389" s="65"/>
      <c r="J389" s="65"/>
      <c r="K389" s="65"/>
    </row>
    <row r="390" spans="1:11" ht="15.6" x14ac:dyDescent="0.3">
      <c r="A390" s="64"/>
      <c r="B390" s="64"/>
      <c r="C390" s="64"/>
      <c r="D390" s="64"/>
      <c r="E390" s="64"/>
      <c r="F390" s="64"/>
      <c r="G390" s="64"/>
      <c r="H390" s="65"/>
      <c r="I390" s="65"/>
      <c r="J390" s="65"/>
      <c r="K390" s="65"/>
    </row>
    <row r="391" spans="1:11" ht="15.6" x14ac:dyDescent="0.3">
      <c r="A391" s="64"/>
      <c r="B391" s="64"/>
      <c r="C391" s="64"/>
      <c r="D391" s="64"/>
      <c r="E391" s="64"/>
      <c r="F391" s="64"/>
      <c r="G391" s="64"/>
      <c r="H391" s="65"/>
      <c r="I391" s="65"/>
      <c r="J391" s="65"/>
      <c r="K391" s="65"/>
    </row>
    <row r="392" spans="1:11" ht="15.6" x14ac:dyDescent="0.3">
      <c r="A392" s="64"/>
      <c r="B392" s="64"/>
      <c r="C392" s="64"/>
      <c r="D392" s="64"/>
      <c r="E392" s="64"/>
      <c r="F392" s="64"/>
      <c r="G392" s="64"/>
      <c r="H392" s="65"/>
      <c r="I392" s="65"/>
      <c r="J392" s="65"/>
      <c r="K392" s="65"/>
    </row>
    <row r="393" spans="1:11" ht="15.6" x14ac:dyDescent="0.3">
      <c r="A393" s="64"/>
      <c r="B393" s="64"/>
      <c r="C393" s="64"/>
      <c r="D393" s="64"/>
      <c r="E393" s="64"/>
      <c r="F393" s="64"/>
      <c r="G393" s="64"/>
      <c r="H393" s="65"/>
      <c r="I393" s="65"/>
      <c r="J393" s="65"/>
      <c r="K393" s="65"/>
    </row>
    <row r="394" spans="1:11" ht="15.6" x14ac:dyDescent="0.3">
      <c r="A394" s="64"/>
      <c r="B394" s="64"/>
      <c r="C394" s="64"/>
      <c r="D394" s="64"/>
      <c r="E394" s="64"/>
      <c r="F394" s="64"/>
      <c r="G394" s="64"/>
      <c r="H394" s="65"/>
      <c r="I394" s="65"/>
      <c r="J394" s="65"/>
      <c r="K394" s="65"/>
    </row>
    <row r="395" spans="1:11" ht="15.6" x14ac:dyDescent="0.3">
      <c r="A395" s="64"/>
      <c r="B395" s="64"/>
      <c r="C395" s="64"/>
      <c r="D395" s="64"/>
      <c r="E395" s="64"/>
      <c r="F395" s="64"/>
      <c r="G395" s="64"/>
      <c r="H395" s="65"/>
      <c r="I395" s="65"/>
      <c r="J395" s="65"/>
      <c r="K395" s="65"/>
    </row>
    <row r="396" spans="1:11" ht="15.6" x14ac:dyDescent="0.3">
      <c r="A396" s="64"/>
      <c r="B396" s="64"/>
      <c r="C396" s="64"/>
      <c r="D396" s="64"/>
      <c r="E396" s="64"/>
      <c r="F396" s="64"/>
      <c r="G396" s="64"/>
      <c r="H396" s="65"/>
      <c r="I396" s="65"/>
      <c r="J396" s="65"/>
      <c r="K396" s="65"/>
    </row>
    <row r="397" spans="1:11" ht="15.6" x14ac:dyDescent="0.3">
      <c r="A397" s="64"/>
      <c r="B397" s="64"/>
      <c r="C397" s="64"/>
      <c r="D397" s="64"/>
      <c r="E397" s="64"/>
      <c r="F397" s="64"/>
      <c r="G397" s="64"/>
      <c r="H397" s="65"/>
      <c r="I397" s="65"/>
      <c r="J397" s="65"/>
      <c r="K397" s="65"/>
    </row>
    <row r="398" spans="1:11" ht="15.6" x14ac:dyDescent="0.3">
      <c r="A398" s="64"/>
      <c r="B398" s="64"/>
      <c r="C398" s="64"/>
      <c r="D398" s="64"/>
      <c r="E398" s="64"/>
      <c r="F398" s="64"/>
      <c r="G398" s="64"/>
      <c r="H398" s="65"/>
      <c r="I398" s="65"/>
      <c r="J398" s="65"/>
      <c r="K398" s="65"/>
    </row>
    <row r="399" spans="1:11" ht="15.6" x14ac:dyDescent="0.3">
      <c r="A399" s="64"/>
      <c r="B399" s="64"/>
      <c r="C399" s="64"/>
      <c r="D399" s="64"/>
      <c r="E399" s="64"/>
      <c r="F399" s="64"/>
      <c r="G399" s="64"/>
      <c r="H399" s="65"/>
      <c r="I399" s="65"/>
      <c r="J399" s="65"/>
      <c r="K399" s="65"/>
    </row>
    <row r="400" spans="1:11" ht="15.6" x14ac:dyDescent="0.3">
      <c r="A400" s="64"/>
      <c r="B400" s="64"/>
      <c r="C400" s="64"/>
      <c r="D400" s="64"/>
      <c r="E400" s="64"/>
      <c r="F400" s="64"/>
      <c r="G400" s="64"/>
      <c r="H400" s="65"/>
      <c r="I400" s="65"/>
      <c r="J400" s="65"/>
      <c r="K400" s="65"/>
    </row>
    <row r="401" spans="1:11" ht="15.6" x14ac:dyDescent="0.3">
      <c r="A401" s="64"/>
      <c r="B401" s="64"/>
      <c r="C401" s="64"/>
      <c r="D401" s="64"/>
      <c r="E401" s="64"/>
      <c r="F401" s="64"/>
      <c r="G401" s="64"/>
      <c r="H401" s="65"/>
      <c r="I401" s="65"/>
      <c r="J401" s="65"/>
      <c r="K401" s="65"/>
    </row>
    <row r="402" spans="1:11" ht="15.6" x14ac:dyDescent="0.3">
      <c r="A402" s="64"/>
      <c r="B402" s="64"/>
      <c r="C402" s="64"/>
      <c r="D402" s="64"/>
      <c r="E402" s="64"/>
      <c r="F402" s="64"/>
      <c r="G402" s="64"/>
      <c r="H402" s="65"/>
      <c r="I402" s="65"/>
      <c r="J402" s="65"/>
      <c r="K402" s="65"/>
    </row>
    <row r="403" spans="1:11" ht="15.6" x14ac:dyDescent="0.3">
      <c r="A403" s="64"/>
      <c r="B403" s="64"/>
      <c r="C403" s="64"/>
      <c r="D403" s="64"/>
      <c r="E403" s="64"/>
      <c r="F403" s="64"/>
      <c r="G403" s="64"/>
      <c r="H403" s="65"/>
      <c r="I403" s="65"/>
      <c r="J403" s="65"/>
      <c r="K403" s="65"/>
    </row>
    <row r="404" spans="1:11" ht="15.6" x14ac:dyDescent="0.3">
      <c r="A404" s="64"/>
      <c r="B404" s="64"/>
      <c r="C404" s="64"/>
      <c r="D404" s="64"/>
      <c r="E404" s="64"/>
      <c r="F404" s="64"/>
      <c r="G404" s="64"/>
      <c r="H404" s="65"/>
      <c r="I404" s="65"/>
      <c r="J404" s="65"/>
      <c r="K404" s="65"/>
    </row>
    <row r="405" spans="1:11" ht="15.6" x14ac:dyDescent="0.3">
      <c r="A405" s="64"/>
      <c r="B405" s="64"/>
      <c r="C405" s="64"/>
      <c r="D405" s="64"/>
      <c r="E405" s="64"/>
      <c r="F405" s="64"/>
      <c r="G405" s="64"/>
      <c r="H405" s="65"/>
      <c r="I405" s="65"/>
      <c r="J405" s="65"/>
      <c r="K405" s="65"/>
    </row>
    <row r="406" spans="1:11" ht="15.6" x14ac:dyDescent="0.3">
      <c r="A406" s="64"/>
      <c r="B406" s="64"/>
      <c r="C406" s="64"/>
      <c r="D406" s="64"/>
      <c r="E406" s="64"/>
      <c r="F406" s="64"/>
      <c r="G406" s="64"/>
      <c r="H406" s="65"/>
      <c r="I406" s="65"/>
      <c r="J406" s="65"/>
      <c r="K406" s="65"/>
    </row>
    <row r="407" spans="1:11" ht="15.6" x14ac:dyDescent="0.3">
      <c r="A407" s="64"/>
      <c r="B407" s="64"/>
      <c r="C407" s="64"/>
      <c r="D407" s="64"/>
      <c r="E407" s="64"/>
      <c r="F407" s="64"/>
      <c r="G407" s="64"/>
      <c r="H407" s="65"/>
      <c r="I407" s="65"/>
      <c r="J407" s="65"/>
      <c r="K407" s="65"/>
    </row>
    <row r="408" spans="1:11" ht="15.6" x14ac:dyDescent="0.3">
      <c r="A408" s="64"/>
      <c r="B408" s="64"/>
      <c r="C408" s="64"/>
      <c r="D408" s="64"/>
      <c r="E408" s="64"/>
      <c r="F408" s="64"/>
      <c r="G408" s="64"/>
      <c r="H408" s="65"/>
      <c r="I408" s="65"/>
      <c r="J408" s="65"/>
      <c r="K408" s="65"/>
    </row>
    <row r="409" spans="1:11" ht="15.6" x14ac:dyDescent="0.3">
      <c r="A409" s="64"/>
      <c r="B409" s="64"/>
      <c r="C409" s="64"/>
      <c r="D409" s="64"/>
      <c r="E409" s="64"/>
      <c r="F409" s="64"/>
      <c r="G409" s="64"/>
      <c r="H409" s="65"/>
      <c r="I409" s="65"/>
      <c r="J409" s="65"/>
      <c r="K409" s="65"/>
    </row>
    <row r="410" spans="1:11" ht="15.6" x14ac:dyDescent="0.3">
      <c r="A410" s="64"/>
      <c r="B410" s="64"/>
      <c r="C410" s="64"/>
      <c r="D410" s="64"/>
      <c r="E410" s="64"/>
      <c r="F410" s="64"/>
      <c r="G410" s="64"/>
      <c r="H410" s="65"/>
      <c r="I410" s="65"/>
      <c r="J410" s="65"/>
      <c r="K410" s="65"/>
    </row>
    <row r="411" spans="1:11" ht="15.6" x14ac:dyDescent="0.3">
      <c r="A411" s="64"/>
      <c r="B411" s="64"/>
      <c r="C411" s="64"/>
      <c r="D411" s="64"/>
      <c r="E411" s="64"/>
      <c r="F411" s="64"/>
      <c r="G411" s="64"/>
      <c r="H411" s="65"/>
      <c r="I411" s="65"/>
      <c r="J411" s="65"/>
      <c r="K411" s="65"/>
    </row>
    <row r="412" spans="1:11" ht="15.6" x14ac:dyDescent="0.3">
      <c r="A412" s="64"/>
      <c r="B412" s="64"/>
      <c r="C412" s="64"/>
      <c r="D412" s="64"/>
      <c r="E412" s="64"/>
      <c r="F412" s="64"/>
      <c r="G412" s="64"/>
      <c r="H412" s="65"/>
      <c r="I412" s="65"/>
      <c r="J412" s="65"/>
      <c r="K412" s="65"/>
    </row>
    <row r="413" spans="1:11" ht="15.6" x14ac:dyDescent="0.3">
      <c r="A413" s="64"/>
      <c r="B413" s="64"/>
      <c r="C413" s="64"/>
      <c r="D413" s="64"/>
      <c r="E413" s="64"/>
      <c r="F413" s="64"/>
      <c r="G413" s="64"/>
      <c r="H413" s="65"/>
      <c r="I413" s="65"/>
      <c r="J413" s="65"/>
      <c r="K413" s="65"/>
    </row>
    <row r="414" spans="1:11" ht="15.6" x14ac:dyDescent="0.3">
      <c r="A414" s="64"/>
      <c r="B414" s="64"/>
      <c r="C414" s="64"/>
      <c r="D414" s="64"/>
      <c r="E414" s="64"/>
      <c r="F414" s="64"/>
      <c r="G414" s="64"/>
      <c r="H414" s="65"/>
      <c r="I414" s="65"/>
      <c r="J414" s="65"/>
      <c r="K414" s="65"/>
    </row>
    <row r="415" spans="1:11" ht="15.6" x14ac:dyDescent="0.3">
      <c r="A415" s="64"/>
      <c r="B415" s="64"/>
      <c r="C415" s="64"/>
      <c r="D415" s="64"/>
      <c r="E415" s="64"/>
      <c r="F415" s="64"/>
      <c r="G415" s="64"/>
      <c r="H415" s="65"/>
      <c r="I415" s="65"/>
      <c r="J415" s="65"/>
      <c r="K415" s="65"/>
    </row>
    <row r="416" spans="1:11" ht="15.6" x14ac:dyDescent="0.3">
      <c r="A416" s="64"/>
      <c r="B416" s="64"/>
      <c r="C416" s="64"/>
      <c r="D416" s="64"/>
      <c r="E416" s="64"/>
      <c r="F416" s="64"/>
      <c r="G416" s="64"/>
      <c r="H416" s="65"/>
      <c r="I416" s="65"/>
      <c r="J416" s="65"/>
      <c r="K416" s="65"/>
    </row>
    <row r="417" spans="1:11" ht="15.6" x14ac:dyDescent="0.3">
      <c r="A417" s="64"/>
      <c r="B417" s="64"/>
      <c r="C417" s="64"/>
      <c r="D417" s="64"/>
      <c r="E417" s="64"/>
      <c r="F417" s="64"/>
      <c r="G417" s="64"/>
      <c r="H417" s="65"/>
      <c r="I417" s="65"/>
      <c r="J417" s="65"/>
      <c r="K417" s="65"/>
    </row>
    <row r="418" spans="1:11" ht="15.6" x14ac:dyDescent="0.3">
      <c r="A418" s="64"/>
      <c r="B418" s="64"/>
      <c r="C418" s="64"/>
      <c r="D418" s="64"/>
      <c r="E418" s="64"/>
      <c r="F418" s="64"/>
      <c r="G418" s="64"/>
      <c r="H418" s="65"/>
      <c r="I418" s="65"/>
      <c r="J418" s="65"/>
      <c r="K418" s="65"/>
    </row>
    <row r="419" spans="1:11" ht="15.6" x14ac:dyDescent="0.3">
      <c r="A419" s="64"/>
      <c r="B419" s="64"/>
      <c r="C419" s="64"/>
      <c r="D419" s="64"/>
      <c r="E419" s="64"/>
      <c r="F419" s="64"/>
      <c r="G419" s="64"/>
      <c r="H419" s="65"/>
      <c r="I419" s="65"/>
      <c r="J419" s="65"/>
      <c r="K419" s="65"/>
    </row>
    <row r="420" spans="1:11" ht="15.6" x14ac:dyDescent="0.3">
      <c r="A420" s="64"/>
      <c r="B420" s="64"/>
      <c r="C420" s="64"/>
      <c r="D420" s="64"/>
      <c r="E420" s="64"/>
      <c r="F420" s="64"/>
      <c r="G420" s="64"/>
      <c r="H420" s="65"/>
      <c r="I420" s="65"/>
      <c r="J420" s="65"/>
      <c r="K420" s="65"/>
    </row>
    <row r="421" spans="1:11" ht="15.6" x14ac:dyDescent="0.3">
      <c r="A421" s="64"/>
      <c r="B421" s="64"/>
      <c r="C421" s="64"/>
      <c r="D421" s="64"/>
      <c r="E421" s="64"/>
      <c r="F421" s="64"/>
      <c r="G421" s="64"/>
      <c r="H421" s="65"/>
      <c r="I421" s="65"/>
      <c r="J421" s="65"/>
      <c r="K421" s="65"/>
    </row>
    <row r="422" spans="1:11" ht="15.6" x14ac:dyDescent="0.3">
      <c r="A422" s="64"/>
      <c r="B422" s="64"/>
      <c r="C422" s="64"/>
      <c r="D422" s="64"/>
      <c r="E422" s="64"/>
      <c r="F422" s="64"/>
      <c r="G422" s="64"/>
      <c r="H422" s="65"/>
      <c r="I422" s="65"/>
      <c r="J422" s="65"/>
      <c r="K422" s="65"/>
    </row>
    <row r="423" spans="1:11" ht="15.6" x14ac:dyDescent="0.3">
      <c r="A423" s="64"/>
      <c r="B423" s="64"/>
      <c r="C423" s="64"/>
      <c r="D423" s="64"/>
      <c r="E423" s="64"/>
      <c r="F423" s="64"/>
      <c r="G423" s="64"/>
      <c r="H423" s="65"/>
      <c r="I423" s="65"/>
      <c r="J423" s="65"/>
      <c r="K423" s="65"/>
    </row>
    <row r="424" spans="1:11" ht="15.6" x14ac:dyDescent="0.3">
      <c r="A424" s="64"/>
      <c r="B424" s="64"/>
      <c r="C424" s="64"/>
      <c r="D424" s="64"/>
      <c r="E424" s="64"/>
      <c r="F424" s="64"/>
      <c r="G424" s="64"/>
      <c r="H424" s="65"/>
      <c r="I424" s="65"/>
      <c r="J424" s="65"/>
      <c r="K424" s="65"/>
    </row>
    <row r="425" spans="1:11" ht="15.6" x14ac:dyDescent="0.3">
      <c r="A425" s="64"/>
      <c r="B425" s="64"/>
      <c r="C425" s="64"/>
      <c r="D425" s="64"/>
      <c r="E425" s="64"/>
      <c r="F425" s="64"/>
      <c r="G425" s="64"/>
      <c r="H425" s="65"/>
      <c r="I425" s="65"/>
      <c r="J425" s="65"/>
      <c r="K425" s="65"/>
    </row>
    <row r="426" spans="1:11" ht="15.6" x14ac:dyDescent="0.3">
      <c r="A426" s="64"/>
      <c r="B426" s="64"/>
      <c r="C426" s="64"/>
      <c r="D426" s="64"/>
      <c r="E426" s="64"/>
      <c r="F426" s="64"/>
      <c r="G426" s="64"/>
      <c r="H426" s="65"/>
      <c r="I426" s="65"/>
      <c r="J426" s="65"/>
      <c r="K426" s="65"/>
    </row>
    <row r="427" spans="1:11" ht="15.6" x14ac:dyDescent="0.3">
      <c r="A427" s="64"/>
      <c r="B427" s="64"/>
      <c r="C427" s="64"/>
      <c r="D427" s="64"/>
      <c r="E427" s="64"/>
      <c r="F427" s="64"/>
      <c r="G427" s="64"/>
      <c r="H427" s="65"/>
      <c r="I427" s="65"/>
      <c r="J427" s="65"/>
      <c r="K427" s="65"/>
    </row>
    <row r="428" spans="1:11" ht="15.6" x14ac:dyDescent="0.3">
      <c r="A428" s="64"/>
      <c r="B428" s="64"/>
      <c r="C428" s="64"/>
      <c r="D428" s="64"/>
      <c r="E428" s="64"/>
      <c r="F428" s="64"/>
      <c r="G428" s="64"/>
      <c r="H428" s="65"/>
      <c r="I428" s="65"/>
      <c r="J428" s="65"/>
      <c r="K428" s="65"/>
    </row>
    <row r="429" spans="1:11" ht="15.6" x14ac:dyDescent="0.3">
      <c r="A429" s="64"/>
      <c r="B429" s="64"/>
      <c r="C429" s="64"/>
      <c r="D429" s="64"/>
      <c r="E429" s="64"/>
      <c r="F429" s="64"/>
      <c r="G429" s="64"/>
      <c r="H429" s="65"/>
      <c r="I429" s="65"/>
      <c r="J429" s="65"/>
      <c r="K429" s="65"/>
    </row>
  </sheetData>
  <mergeCells count="1">
    <mergeCell ref="A2:G2"/>
  </mergeCells>
  <pageMargins left="0.7" right="0.7" top="0.75" bottom="0.75" header="0.3" footer="0.3"/>
  <pageSetup paperSize="9" scale="7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C578-7A03-41BF-9B5E-F753C86E883A}">
  <sheetPr>
    <tabColor theme="9" tint="0.59999389629810485"/>
    <pageSetUpPr fitToPage="1"/>
  </sheetPr>
  <dimension ref="A1:G46"/>
  <sheetViews>
    <sheetView workbookViewId="0">
      <selection activeCell="D6" sqref="D6:D7"/>
    </sheetView>
  </sheetViews>
  <sheetFormatPr defaultRowHeight="14.4" x14ac:dyDescent="0.3"/>
  <cols>
    <col min="1" max="1" width="11.109375" style="1" customWidth="1"/>
    <col min="2" max="2" width="39.44140625" style="1" customWidth="1"/>
    <col min="3" max="3" width="21" style="1" customWidth="1"/>
    <col min="4" max="5" width="23.44140625" style="1" customWidth="1"/>
    <col min="6" max="6" width="21.109375" style="1" customWidth="1"/>
    <col min="7" max="7" width="21.88671875" style="1" customWidth="1"/>
  </cols>
  <sheetData>
    <row r="1" spans="1:7" ht="15" thickBot="1" x14ac:dyDescent="0.35"/>
    <row r="2" spans="1:7" ht="19.2" thickBot="1" x14ac:dyDescent="0.35">
      <c r="A2" s="490" t="s">
        <v>60</v>
      </c>
      <c r="B2" s="491"/>
      <c r="C2" s="491"/>
      <c r="D2" s="491"/>
      <c r="E2" s="491"/>
      <c r="F2" s="491"/>
      <c r="G2" s="492"/>
    </row>
    <row r="3" spans="1:7" ht="18.600000000000001" thickBot="1" x14ac:dyDescent="0.4">
      <c r="A3" s="63"/>
      <c r="B3" s="63"/>
      <c r="C3" s="63"/>
      <c r="D3" s="63"/>
      <c r="E3" s="63"/>
      <c r="F3" s="63"/>
      <c r="G3" s="63"/>
    </row>
    <row r="4" spans="1:7" ht="32.4" x14ac:dyDescent="0.3">
      <c r="A4" s="51" t="s">
        <v>61</v>
      </c>
      <c r="B4" s="52" t="s">
        <v>18</v>
      </c>
      <c r="C4" s="53" t="s">
        <v>505</v>
      </c>
      <c r="D4" s="53" t="s">
        <v>20</v>
      </c>
      <c r="E4" s="53" t="s">
        <v>511</v>
      </c>
      <c r="F4" s="53" t="s">
        <v>31</v>
      </c>
      <c r="G4" s="54" t="s">
        <v>45</v>
      </c>
    </row>
    <row r="5" spans="1:7" x14ac:dyDescent="0.3">
      <c r="A5" s="2"/>
      <c r="G5" s="3"/>
    </row>
    <row r="6" spans="1:7" ht="16.2" x14ac:dyDescent="0.35">
      <c r="A6" s="486" t="s">
        <v>6</v>
      </c>
      <c r="B6" s="485"/>
      <c r="C6" s="479">
        <f>C9+C12+C15+C21+C26+C33+C36+C41+C45</f>
        <v>16645137.600000001</v>
      </c>
      <c r="D6" s="479">
        <f>D9+D12+D15+D21+D26+D33+D36+D41+D45</f>
        <v>20544000</v>
      </c>
      <c r="E6" s="26">
        <f>E9+E12+E15+E21+E33+E26+E36+E41+E45</f>
        <v>25430000</v>
      </c>
      <c r="F6" s="479">
        <f>F9+F12+F15+F21+F26+F33+F36+F41+F45</f>
        <v>24922000</v>
      </c>
      <c r="G6" s="481">
        <f>G9+G12+G15+G21+G26+G33+G36+G41+G45</f>
        <v>21477000</v>
      </c>
    </row>
    <row r="7" spans="1:7" ht="2.1" customHeight="1" x14ac:dyDescent="0.3">
      <c r="A7" s="487"/>
      <c r="B7" s="485"/>
      <c r="C7" s="488"/>
      <c r="D7" s="488"/>
      <c r="E7" s="267"/>
      <c r="F7" s="488"/>
      <c r="G7" s="489"/>
    </row>
    <row r="8" spans="1:7" x14ac:dyDescent="0.3">
      <c r="A8" s="2"/>
      <c r="C8" s="5"/>
      <c r="D8" s="5"/>
      <c r="E8" s="5"/>
      <c r="F8" s="5"/>
      <c r="G8" s="6"/>
    </row>
    <row r="9" spans="1:7" x14ac:dyDescent="0.3">
      <c r="A9" s="10" t="s">
        <v>63</v>
      </c>
      <c r="B9" s="11" t="s">
        <v>64</v>
      </c>
      <c r="C9" s="16">
        <f>C10</f>
        <v>1908784.87</v>
      </c>
      <c r="D9" s="16">
        <f>D10</f>
        <v>2243000</v>
      </c>
      <c r="E9" s="16">
        <f>E10</f>
        <v>2417000</v>
      </c>
      <c r="F9" s="16">
        <f>F10</f>
        <v>2165000</v>
      </c>
      <c r="G9" s="17">
        <f>G10</f>
        <v>2163000</v>
      </c>
    </row>
    <row r="10" spans="1:7" ht="41.4" x14ac:dyDescent="0.3">
      <c r="A10" s="75" t="s">
        <v>62</v>
      </c>
      <c r="B10" s="76" t="s">
        <v>65</v>
      </c>
      <c r="C10" s="91">
        <v>1908784.87</v>
      </c>
      <c r="D10" s="91">
        <v>2243000</v>
      </c>
      <c r="E10" s="91">
        <v>2417000</v>
      </c>
      <c r="F10" s="91">
        <v>2165000</v>
      </c>
      <c r="G10" s="92">
        <v>2163000</v>
      </c>
    </row>
    <row r="11" spans="1:7" x14ac:dyDescent="0.3">
      <c r="A11" s="43"/>
      <c r="B11" s="44"/>
      <c r="C11" s="45"/>
      <c r="D11" s="45"/>
      <c r="E11" s="45"/>
      <c r="F11" s="45"/>
      <c r="G11" s="46"/>
    </row>
    <row r="12" spans="1:7" x14ac:dyDescent="0.3">
      <c r="A12" s="10" t="s">
        <v>66</v>
      </c>
      <c r="B12" s="11" t="s">
        <v>67</v>
      </c>
      <c r="C12" s="16">
        <f>C13</f>
        <v>1143719.95</v>
      </c>
      <c r="D12" s="16">
        <f>D13</f>
        <v>1726000</v>
      </c>
      <c r="E12" s="16">
        <f>E13</f>
        <v>1721000</v>
      </c>
      <c r="F12" s="16">
        <f>F13</f>
        <v>1716000</v>
      </c>
      <c r="G12" s="17">
        <f>G13</f>
        <v>1796000</v>
      </c>
    </row>
    <row r="13" spans="1:7" x14ac:dyDescent="0.3">
      <c r="A13" s="75" t="s">
        <v>68</v>
      </c>
      <c r="B13" s="77" t="s">
        <v>69</v>
      </c>
      <c r="C13" s="91">
        <v>1143719.95</v>
      </c>
      <c r="D13" s="91">
        <v>1726000</v>
      </c>
      <c r="E13" s="91">
        <v>1721000</v>
      </c>
      <c r="F13" s="91">
        <v>1716000</v>
      </c>
      <c r="G13" s="92">
        <v>1796000</v>
      </c>
    </row>
    <row r="14" spans="1:7" x14ac:dyDescent="0.3">
      <c r="A14" s="43"/>
      <c r="B14" s="44"/>
      <c r="C14" s="45"/>
      <c r="D14" s="45"/>
      <c r="E14" s="45"/>
      <c r="F14" s="45"/>
      <c r="G14" s="46"/>
    </row>
    <row r="15" spans="1:7" x14ac:dyDescent="0.3">
      <c r="A15" s="10" t="s">
        <v>70</v>
      </c>
      <c r="B15" s="11" t="s">
        <v>71</v>
      </c>
      <c r="C15" s="16">
        <f>C16+C17+C18+C19</f>
        <v>1358668.23</v>
      </c>
      <c r="D15" s="16">
        <f>D16+D17+D18+D19</f>
        <v>1886000</v>
      </c>
      <c r="E15" s="16">
        <f>E16+E17+E18+E19</f>
        <v>3911000</v>
      </c>
      <c r="F15" s="16">
        <f>F16+F17+F18+F19</f>
        <v>2945000</v>
      </c>
      <c r="G15" s="17">
        <f>G16+G17+G18+G19</f>
        <v>1700000</v>
      </c>
    </row>
    <row r="16" spans="1:7" ht="27.6" x14ac:dyDescent="0.3">
      <c r="A16" s="75" t="s">
        <v>72</v>
      </c>
      <c r="B16" s="76" t="s">
        <v>73</v>
      </c>
      <c r="C16" s="91">
        <v>0</v>
      </c>
      <c r="D16" s="91">
        <v>21000</v>
      </c>
      <c r="E16" s="91">
        <v>2000000</v>
      </c>
      <c r="F16" s="91">
        <v>1300000</v>
      </c>
      <c r="G16" s="92">
        <v>20000</v>
      </c>
    </row>
    <row r="17" spans="1:7" x14ac:dyDescent="0.3">
      <c r="A17" s="75" t="s">
        <v>74</v>
      </c>
      <c r="B17" s="77" t="s">
        <v>75</v>
      </c>
      <c r="C17" s="91">
        <v>716422.12</v>
      </c>
      <c r="D17" s="91">
        <v>1161000</v>
      </c>
      <c r="E17" s="91">
        <v>1131000</v>
      </c>
      <c r="F17" s="91">
        <v>1045000</v>
      </c>
      <c r="G17" s="92">
        <v>1080000</v>
      </c>
    </row>
    <row r="18" spans="1:7" x14ac:dyDescent="0.3">
      <c r="A18" s="75" t="s">
        <v>76</v>
      </c>
      <c r="B18" s="77" t="s">
        <v>77</v>
      </c>
      <c r="C18" s="91">
        <v>395519.53</v>
      </c>
      <c r="D18" s="91">
        <v>184000</v>
      </c>
      <c r="E18" s="91">
        <v>130000</v>
      </c>
      <c r="F18" s="91">
        <v>80000</v>
      </c>
      <c r="G18" s="92">
        <v>80000</v>
      </c>
    </row>
    <row r="19" spans="1:7" ht="27.6" x14ac:dyDescent="0.3">
      <c r="A19" s="75" t="s">
        <v>78</v>
      </c>
      <c r="B19" s="76" t="s">
        <v>79</v>
      </c>
      <c r="C19" s="91">
        <v>246726.58</v>
      </c>
      <c r="D19" s="91">
        <v>520000</v>
      </c>
      <c r="E19" s="91">
        <v>650000</v>
      </c>
      <c r="F19" s="91">
        <v>520000</v>
      </c>
      <c r="G19" s="92">
        <v>520000</v>
      </c>
    </row>
    <row r="20" spans="1:7" x14ac:dyDescent="0.3">
      <c r="A20" s="75"/>
      <c r="B20" s="76"/>
      <c r="C20" s="91"/>
      <c r="D20" s="91"/>
      <c r="E20" s="91"/>
      <c r="F20" s="91"/>
      <c r="G20" s="92"/>
    </row>
    <row r="21" spans="1:7" x14ac:dyDescent="0.3">
      <c r="A21" s="10" t="s">
        <v>80</v>
      </c>
      <c r="B21" s="60" t="s">
        <v>81</v>
      </c>
      <c r="C21" s="16">
        <f>C22+C23+C24</f>
        <v>2065381.4400000002</v>
      </c>
      <c r="D21" s="16">
        <f>D22+D23+D24</f>
        <v>2036000</v>
      </c>
      <c r="E21" s="16">
        <f>E22++E23+E24</f>
        <v>2523000</v>
      </c>
      <c r="F21" s="16">
        <f>F22+F23+F24</f>
        <v>1783000</v>
      </c>
      <c r="G21" s="17">
        <f>G22+G23+G24</f>
        <v>1363000</v>
      </c>
    </row>
    <row r="22" spans="1:7" x14ac:dyDescent="0.3">
      <c r="A22" s="75" t="s">
        <v>82</v>
      </c>
      <c r="B22" s="76" t="s">
        <v>83</v>
      </c>
      <c r="C22" s="91">
        <v>398562.31</v>
      </c>
      <c r="D22" s="91">
        <v>866000</v>
      </c>
      <c r="E22" s="91">
        <v>1036000</v>
      </c>
      <c r="F22" s="91">
        <v>626000</v>
      </c>
      <c r="G22" s="92">
        <v>706000</v>
      </c>
    </row>
    <row r="23" spans="1:7" x14ac:dyDescent="0.3">
      <c r="A23" s="75" t="s">
        <v>84</v>
      </c>
      <c r="B23" s="76" t="s">
        <v>85</v>
      </c>
      <c r="C23" s="91">
        <v>1608477.07</v>
      </c>
      <c r="D23" s="91">
        <v>1100000</v>
      </c>
      <c r="E23" s="91">
        <v>1395000</v>
      </c>
      <c r="F23" s="91">
        <v>1080000</v>
      </c>
      <c r="G23" s="92">
        <v>580000</v>
      </c>
    </row>
    <row r="24" spans="1:7" ht="27.6" x14ac:dyDescent="0.3">
      <c r="A24" s="75" t="s">
        <v>86</v>
      </c>
      <c r="B24" s="76" t="s">
        <v>87</v>
      </c>
      <c r="C24" s="91">
        <v>58342.06</v>
      </c>
      <c r="D24" s="91">
        <v>70000</v>
      </c>
      <c r="E24" s="91">
        <v>92000</v>
      </c>
      <c r="F24" s="91">
        <v>77000</v>
      </c>
      <c r="G24" s="92">
        <v>77000</v>
      </c>
    </row>
    <row r="25" spans="1:7" x14ac:dyDescent="0.3">
      <c r="A25" s="43"/>
      <c r="B25" s="78"/>
      <c r="C25" s="45"/>
      <c r="D25" s="45"/>
      <c r="E25" s="45"/>
      <c r="F25" s="45"/>
      <c r="G25" s="46"/>
    </row>
    <row r="26" spans="1:7" ht="28.8" x14ac:dyDescent="0.3">
      <c r="A26" s="10" t="s">
        <v>88</v>
      </c>
      <c r="B26" s="60" t="s">
        <v>89</v>
      </c>
      <c r="C26" s="16">
        <f>C27+C28+C29+C30+C31</f>
        <v>953912.25</v>
      </c>
      <c r="D26" s="16">
        <f>D27+D28+D29+D30+D31</f>
        <v>1600000</v>
      </c>
      <c r="E26" s="16">
        <f>E27+E28+E29+E30+E31</f>
        <v>2243000</v>
      </c>
      <c r="F26" s="16">
        <f>F27+F28+F29+F30+F31</f>
        <v>1799000</v>
      </c>
      <c r="G26" s="17">
        <f>G27+G28+G29+G31+G30</f>
        <v>1325000</v>
      </c>
    </row>
    <row r="27" spans="1:7" x14ac:dyDescent="0.3">
      <c r="A27" s="75" t="s">
        <v>90</v>
      </c>
      <c r="B27" s="76" t="s">
        <v>91</v>
      </c>
      <c r="C27" s="91">
        <v>300997.51</v>
      </c>
      <c r="D27" s="91">
        <v>299000</v>
      </c>
      <c r="E27" s="91">
        <v>300000</v>
      </c>
      <c r="F27" s="91">
        <v>300000</v>
      </c>
      <c r="G27" s="92">
        <v>300000</v>
      </c>
    </row>
    <row r="28" spans="1:7" x14ac:dyDescent="0.3">
      <c r="A28" s="75" t="s">
        <v>92</v>
      </c>
      <c r="B28" s="76" t="s">
        <v>93</v>
      </c>
      <c r="C28" s="91">
        <v>71366.720000000001</v>
      </c>
      <c r="D28" s="91">
        <v>425000</v>
      </c>
      <c r="E28" s="91">
        <v>1009000</v>
      </c>
      <c r="F28" s="91">
        <v>415000</v>
      </c>
      <c r="G28" s="92">
        <v>305000</v>
      </c>
    </row>
    <row r="29" spans="1:7" x14ac:dyDescent="0.3">
      <c r="A29" s="75" t="s">
        <v>94</v>
      </c>
      <c r="B29" s="76" t="s">
        <v>95</v>
      </c>
      <c r="C29" s="91">
        <v>0</v>
      </c>
      <c r="D29" s="91">
        <v>60000</v>
      </c>
      <c r="E29" s="91">
        <v>140000</v>
      </c>
      <c r="F29" s="91">
        <v>225000</v>
      </c>
      <c r="G29" s="92">
        <v>25000</v>
      </c>
    </row>
    <row r="30" spans="1:7" x14ac:dyDescent="0.3">
      <c r="A30" s="75" t="s">
        <v>96</v>
      </c>
      <c r="B30" s="76" t="s">
        <v>97</v>
      </c>
      <c r="C30" s="91">
        <v>358814.36</v>
      </c>
      <c r="D30" s="91">
        <v>400000</v>
      </c>
      <c r="E30" s="91">
        <v>400000</v>
      </c>
      <c r="F30" s="91">
        <v>400000</v>
      </c>
      <c r="G30" s="92">
        <v>300000</v>
      </c>
    </row>
    <row r="31" spans="1:7" ht="41.4" x14ac:dyDescent="0.3">
      <c r="A31" s="75" t="s">
        <v>99</v>
      </c>
      <c r="B31" s="76" t="s">
        <v>98</v>
      </c>
      <c r="C31" s="91">
        <v>222733.66</v>
      </c>
      <c r="D31" s="91">
        <v>416000</v>
      </c>
      <c r="E31" s="91">
        <v>394000</v>
      </c>
      <c r="F31" s="91">
        <v>459000</v>
      </c>
      <c r="G31" s="92">
        <v>395000</v>
      </c>
    </row>
    <row r="32" spans="1:7" x14ac:dyDescent="0.3">
      <c r="A32" s="75"/>
      <c r="B32" s="76"/>
      <c r="C32" s="91"/>
      <c r="D32" s="91"/>
      <c r="E32" s="91"/>
      <c r="F32" s="91"/>
      <c r="G32" s="92"/>
    </row>
    <row r="33" spans="1:7" x14ac:dyDescent="0.3">
      <c r="A33" s="10" t="s">
        <v>100</v>
      </c>
      <c r="B33" s="11" t="s">
        <v>101</v>
      </c>
      <c r="C33" s="16">
        <v>0</v>
      </c>
      <c r="D33" s="16">
        <f>D34</f>
        <v>10000</v>
      </c>
      <c r="E33" s="16">
        <f>E34</f>
        <v>10000</v>
      </c>
      <c r="F33" s="16">
        <f>F34</f>
        <v>10000</v>
      </c>
      <c r="G33" s="17">
        <f>G34</f>
        <v>10000</v>
      </c>
    </row>
    <row r="34" spans="1:7" x14ac:dyDescent="0.3">
      <c r="A34" s="75" t="s">
        <v>102</v>
      </c>
      <c r="B34" s="77" t="s">
        <v>103</v>
      </c>
      <c r="C34" s="91">
        <v>0</v>
      </c>
      <c r="D34" s="91">
        <v>10000</v>
      </c>
      <c r="E34" s="91">
        <v>10000</v>
      </c>
      <c r="F34" s="91">
        <v>10000</v>
      </c>
      <c r="G34" s="92">
        <v>10000</v>
      </c>
    </row>
    <row r="35" spans="1:7" x14ac:dyDescent="0.3">
      <c r="A35" s="75"/>
      <c r="B35" s="77"/>
      <c r="C35" s="91"/>
      <c r="D35" s="91"/>
      <c r="E35" s="91"/>
      <c r="F35" s="91"/>
      <c r="G35" s="92"/>
    </row>
    <row r="36" spans="1:7" x14ac:dyDescent="0.3">
      <c r="A36" s="10" t="s">
        <v>104</v>
      </c>
      <c r="B36" s="11" t="s">
        <v>105</v>
      </c>
      <c r="C36" s="16">
        <f>C37+C38+C39</f>
        <v>2643375.2199999997</v>
      </c>
      <c r="D36" s="16">
        <f>D37+D38+D39</f>
        <v>2896000</v>
      </c>
      <c r="E36" s="16">
        <f>E37+E38+E39</f>
        <v>4023000</v>
      </c>
      <c r="F36" s="16">
        <f>F37+F38+F39</f>
        <v>6194000</v>
      </c>
      <c r="G36" s="17">
        <f>G37+G38+G39</f>
        <v>5695000</v>
      </c>
    </row>
    <row r="37" spans="1:7" x14ac:dyDescent="0.3">
      <c r="A37" s="75" t="s">
        <v>106</v>
      </c>
      <c r="B37" s="77" t="s">
        <v>107</v>
      </c>
      <c r="C37" s="91">
        <v>1659158.6</v>
      </c>
      <c r="D37" s="91">
        <v>1910000</v>
      </c>
      <c r="E37" s="91">
        <v>3013000</v>
      </c>
      <c r="F37" s="91">
        <v>5153000</v>
      </c>
      <c r="G37" s="92">
        <v>4598000</v>
      </c>
    </row>
    <row r="38" spans="1:7" x14ac:dyDescent="0.3">
      <c r="A38" s="75" t="s">
        <v>108</v>
      </c>
      <c r="B38" s="77" t="s">
        <v>109</v>
      </c>
      <c r="C38" s="91">
        <v>834781.86</v>
      </c>
      <c r="D38" s="91">
        <v>879000</v>
      </c>
      <c r="E38" s="91">
        <v>913000</v>
      </c>
      <c r="F38" s="91">
        <v>931000</v>
      </c>
      <c r="G38" s="92">
        <v>987000</v>
      </c>
    </row>
    <row r="39" spans="1:7" x14ac:dyDescent="0.3">
      <c r="A39" s="75" t="s">
        <v>110</v>
      </c>
      <c r="B39" s="77" t="s">
        <v>111</v>
      </c>
      <c r="C39" s="91">
        <v>149434.76</v>
      </c>
      <c r="D39" s="91">
        <v>107000</v>
      </c>
      <c r="E39" s="91">
        <v>97000</v>
      </c>
      <c r="F39" s="91">
        <v>110000</v>
      </c>
      <c r="G39" s="92">
        <v>110000</v>
      </c>
    </row>
    <row r="40" spans="1:7" x14ac:dyDescent="0.3">
      <c r="A40" s="75"/>
      <c r="B40" s="77"/>
      <c r="C40" s="91"/>
      <c r="D40" s="91"/>
      <c r="E40" s="91"/>
      <c r="F40" s="91"/>
      <c r="G40" s="92"/>
    </row>
    <row r="41" spans="1:7" x14ac:dyDescent="0.3">
      <c r="A41" s="10" t="s">
        <v>112</v>
      </c>
      <c r="B41" s="11" t="s">
        <v>113</v>
      </c>
      <c r="C41" s="16">
        <f>C42+C43</f>
        <v>4778466.0600000005</v>
      </c>
      <c r="D41" s="16">
        <f>D42+D43</f>
        <v>6204000</v>
      </c>
      <c r="E41" s="16">
        <f>E42+E43</f>
        <v>6544000</v>
      </c>
      <c r="F41" s="16">
        <f>F42+F43</f>
        <v>6712000</v>
      </c>
      <c r="G41" s="17">
        <f>G42+G43</f>
        <v>5852000</v>
      </c>
    </row>
    <row r="42" spans="1:7" x14ac:dyDescent="0.3">
      <c r="A42" s="75" t="s">
        <v>114</v>
      </c>
      <c r="B42" s="77" t="s">
        <v>115</v>
      </c>
      <c r="C42" s="91">
        <f>3711582.19-666.67</f>
        <v>3710915.52</v>
      </c>
      <c r="D42" s="91">
        <v>5274000</v>
      </c>
      <c r="E42" s="91">
        <v>5604000</v>
      </c>
      <c r="F42" s="91">
        <v>5770000</v>
      </c>
      <c r="G42" s="92">
        <v>4920000</v>
      </c>
    </row>
    <row r="43" spans="1:7" ht="27.6" x14ac:dyDescent="0.3">
      <c r="A43" s="75" t="s">
        <v>116</v>
      </c>
      <c r="B43" s="76" t="s">
        <v>117</v>
      </c>
      <c r="C43" s="91">
        <v>1067550.54</v>
      </c>
      <c r="D43" s="91">
        <v>930000</v>
      </c>
      <c r="E43" s="91">
        <v>940000</v>
      </c>
      <c r="F43" s="91">
        <v>942000</v>
      </c>
      <c r="G43" s="92">
        <v>932000</v>
      </c>
    </row>
    <row r="44" spans="1:7" x14ac:dyDescent="0.3">
      <c r="A44" s="43"/>
      <c r="B44" s="44"/>
      <c r="C44" s="45"/>
      <c r="D44" s="45"/>
      <c r="E44" s="45"/>
      <c r="F44" s="45"/>
      <c r="G44" s="46"/>
    </row>
    <row r="45" spans="1:7" x14ac:dyDescent="0.3">
      <c r="A45" s="10">
        <v>10</v>
      </c>
      <c r="B45" s="11" t="s">
        <v>118</v>
      </c>
      <c r="C45" s="16">
        <v>1792829.58</v>
      </c>
      <c r="D45" s="16">
        <f>D46</f>
        <v>1943000</v>
      </c>
      <c r="E45" s="16">
        <f>E46</f>
        <v>2038000</v>
      </c>
      <c r="F45" s="16">
        <f>F46</f>
        <v>1598000</v>
      </c>
      <c r="G45" s="17">
        <f>G46</f>
        <v>1573000</v>
      </c>
    </row>
    <row r="46" spans="1:7" ht="28.2" thickBot="1" x14ac:dyDescent="0.35">
      <c r="A46" s="79">
        <v>109</v>
      </c>
      <c r="B46" s="80" t="s">
        <v>119</v>
      </c>
      <c r="C46" s="93">
        <v>1792829.58</v>
      </c>
      <c r="D46" s="93">
        <v>1943000</v>
      </c>
      <c r="E46" s="93">
        <v>2038000</v>
      </c>
      <c r="F46" s="93">
        <v>1598000</v>
      </c>
      <c r="G46" s="94">
        <v>1573000</v>
      </c>
    </row>
  </sheetData>
  <mergeCells count="6">
    <mergeCell ref="A2:G2"/>
    <mergeCell ref="A6:B7"/>
    <mergeCell ref="C6:C7"/>
    <mergeCell ref="D6:D7"/>
    <mergeCell ref="F6:F7"/>
    <mergeCell ref="G6:G7"/>
  </mergeCells>
  <pageMargins left="0.7" right="0.7" top="0.75" bottom="0.75" header="0.3" footer="0.3"/>
  <pageSetup paperSize="9" scale="81" fitToHeight="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E7825-802A-4820-8A86-C766D7AEF433}">
  <sheetPr>
    <tabColor theme="6" tint="0.59999389629810485"/>
  </sheetPr>
  <dimension ref="A1:G31"/>
  <sheetViews>
    <sheetView topLeftCell="A16" workbookViewId="0">
      <selection activeCell="D28" sqref="D28"/>
    </sheetView>
  </sheetViews>
  <sheetFormatPr defaultRowHeight="14.4" x14ac:dyDescent="0.3"/>
  <cols>
    <col min="1" max="1" width="10.5546875" style="1" customWidth="1"/>
    <col min="2" max="2" width="36" style="1" customWidth="1"/>
    <col min="3" max="3" width="14.44140625" style="1" customWidth="1"/>
    <col min="4" max="4" width="15.5546875" style="1" customWidth="1"/>
    <col min="5" max="5" width="18" style="1" customWidth="1"/>
    <col min="6" max="6" width="16.44140625" style="1" customWidth="1"/>
    <col min="7" max="7" width="17.5546875" style="1" customWidth="1"/>
  </cols>
  <sheetData>
    <row r="1" spans="1:7" ht="15" thickBot="1" x14ac:dyDescent="0.35"/>
    <row r="2" spans="1:7" ht="16.8" thickBot="1" x14ac:dyDescent="0.4">
      <c r="A2" s="493" t="s">
        <v>120</v>
      </c>
      <c r="B2" s="494"/>
      <c r="C2" s="494"/>
      <c r="D2" s="494"/>
      <c r="E2" s="494"/>
      <c r="F2" s="494"/>
      <c r="G2" s="495"/>
    </row>
    <row r="3" spans="1:7" ht="16.2" thickBot="1" x14ac:dyDescent="0.35">
      <c r="A3" s="64"/>
      <c r="B3" s="64"/>
      <c r="C3" s="64"/>
      <c r="D3" s="64"/>
      <c r="E3" s="64"/>
      <c r="F3" s="64"/>
      <c r="G3" s="64"/>
    </row>
    <row r="4" spans="1:7" ht="48.6" x14ac:dyDescent="0.3">
      <c r="A4" s="31" t="s">
        <v>61</v>
      </c>
      <c r="B4" s="32" t="s">
        <v>121</v>
      </c>
      <c r="C4" s="32" t="s">
        <v>531</v>
      </c>
      <c r="D4" s="32" t="s">
        <v>506</v>
      </c>
      <c r="E4" s="32" t="s">
        <v>511</v>
      </c>
      <c r="F4" s="32" t="s">
        <v>508</v>
      </c>
      <c r="G4" s="33" t="s">
        <v>509</v>
      </c>
    </row>
    <row r="5" spans="1:7" ht="15.6" x14ac:dyDescent="0.3">
      <c r="A5" s="69"/>
      <c r="B5" s="64"/>
      <c r="C5" s="64"/>
      <c r="D5" s="64"/>
      <c r="E5" s="64"/>
      <c r="F5" s="64"/>
      <c r="G5" s="70"/>
    </row>
    <row r="6" spans="1:7" ht="33.9" customHeight="1" x14ac:dyDescent="0.35">
      <c r="A6" s="19">
        <v>8</v>
      </c>
      <c r="B6" s="24" t="s">
        <v>124</v>
      </c>
      <c r="C6" s="21">
        <f>C8+C10</f>
        <v>0</v>
      </c>
      <c r="D6" s="21">
        <f>D8+D10</f>
        <v>65000</v>
      </c>
      <c r="E6" s="21">
        <f>E8+E10</f>
        <v>65000</v>
      </c>
      <c r="F6" s="21">
        <f>F8+F10</f>
        <v>0</v>
      </c>
      <c r="G6" s="22">
        <f>G8+G10</f>
        <v>0</v>
      </c>
    </row>
    <row r="7" spans="1:7" ht="16.2" x14ac:dyDescent="0.35">
      <c r="A7" s="23"/>
      <c r="B7" s="64"/>
      <c r="C7" s="114"/>
      <c r="D7" s="114"/>
      <c r="E7" s="114"/>
      <c r="F7" s="114"/>
      <c r="G7" s="213"/>
    </row>
    <row r="8" spans="1:7" ht="32.4" x14ac:dyDescent="0.35">
      <c r="A8" s="411">
        <v>81</v>
      </c>
      <c r="B8" s="412" t="s">
        <v>122</v>
      </c>
      <c r="C8" s="413">
        <v>0</v>
      </c>
      <c r="D8" s="413">
        <v>65000</v>
      </c>
      <c r="E8" s="413">
        <v>65000</v>
      </c>
      <c r="F8" s="413">
        <v>0</v>
      </c>
      <c r="G8" s="414">
        <v>0</v>
      </c>
    </row>
    <row r="9" spans="1:7" ht="16.2" x14ac:dyDescent="0.35">
      <c r="A9" s="23"/>
      <c r="B9" s="64"/>
      <c r="C9" s="114"/>
      <c r="D9" s="114"/>
      <c r="E9" s="114"/>
      <c r="F9" s="114"/>
      <c r="G9" s="213"/>
    </row>
    <row r="10" spans="1:7" ht="16.2" x14ac:dyDescent="0.35">
      <c r="A10" s="411">
        <v>84</v>
      </c>
      <c r="B10" s="415" t="s">
        <v>123</v>
      </c>
      <c r="C10" s="413">
        <v>0</v>
      </c>
      <c r="D10" s="413">
        <v>0</v>
      </c>
      <c r="E10" s="413">
        <v>0</v>
      </c>
      <c r="F10" s="413">
        <v>0</v>
      </c>
      <c r="G10" s="414">
        <v>0</v>
      </c>
    </row>
    <row r="11" spans="1:7" ht="16.2" x14ac:dyDescent="0.35">
      <c r="A11" s="416"/>
      <c r="B11" s="417"/>
      <c r="C11" s="418"/>
      <c r="D11" s="418"/>
      <c r="E11" s="418"/>
      <c r="F11" s="418"/>
      <c r="G11" s="419"/>
    </row>
    <row r="12" spans="1:7" x14ac:dyDescent="0.3">
      <c r="A12" s="500">
        <v>5</v>
      </c>
      <c r="B12" s="502" t="s">
        <v>460</v>
      </c>
      <c r="C12" s="504">
        <v>25000</v>
      </c>
      <c r="D12" s="504">
        <v>0</v>
      </c>
      <c r="E12" s="504">
        <f>E15+E17</f>
        <v>0</v>
      </c>
      <c r="F12" s="504">
        <f>F15+F17</f>
        <v>0</v>
      </c>
      <c r="G12" s="505">
        <v>0</v>
      </c>
    </row>
    <row r="13" spans="1:7" x14ac:dyDescent="0.3">
      <c r="A13" s="501"/>
      <c r="B13" s="503"/>
      <c r="C13" s="503"/>
      <c r="D13" s="503"/>
      <c r="E13" s="503"/>
      <c r="F13" s="503"/>
      <c r="G13" s="506"/>
    </row>
    <row r="14" spans="1:7" ht="16.2" x14ac:dyDescent="0.35">
      <c r="A14" s="416"/>
      <c r="B14" s="420"/>
      <c r="C14" s="421"/>
      <c r="D14" s="421"/>
      <c r="E14" s="421"/>
      <c r="F14" s="421"/>
      <c r="G14" s="422"/>
    </row>
    <row r="15" spans="1:7" ht="32.4" x14ac:dyDescent="0.35">
      <c r="A15" s="411">
        <v>51</v>
      </c>
      <c r="B15" s="412" t="s">
        <v>125</v>
      </c>
      <c r="C15" s="413">
        <v>25000</v>
      </c>
      <c r="D15" s="413">
        <v>0</v>
      </c>
      <c r="E15" s="413">
        <v>0</v>
      </c>
      <c r="F15" s="413">
        <v>0</v>
      </c>
      <c r="G15" s="414">
        <v>0</v>
      </c>
    </row>
    <row r="16" spans="1:7" ht="16.2" x14ac:dyDescent="0.35">
      <c r="A16" s="416"/>
      <c r="B16" s="420"/>
      <c r="C16" s="421"/>
      <c r="D16" s="421"/>
      <c r="E16" s="421"/>
      <c r="F16" s="421"/>
      <c r="G16" s="422"/>
    </row>
    <row r="17" spans="1:7" ht="55.8" customHeight="1" thickBot="1" x14ac:dyDescent="0.4">
      <c r="A17" s="423">
        <v>54</v>
      </c>
      <c r="B17" s="424" t="s">
        <v>126</v>
      </c>
      <c r="C17" s="425">
        <v>0</v>
      </c>
      <c r="D17" s="425">
        <v>0</v>
      </c>
      <c r="E17" s="425">
        <v>0</v>
      </c>
      <c r="F17" s="425">
        <v>0</v>
      </c>
      <c r="G17" s="426">
        <v>0</v>
      </c>
    </row>
    <row r="18" spans="1:7" ht="15.6" x14ac:dyDescent="0.3">
      <c r="A18" s="64"/>
      <c r="B18" s="64"/>
      <c r="C18" s="64"/>
      <c r="D18" s="64"/>
      <c r="E18" s="64"/>
      <c r="F18" s="64"/>
      <c r="G18" s="64"/>
    </row>
    <row r="19" spans="1:7" ht="16.2" thickBot="1" x14ac:dyDescent="0.35">
      <c r="A19" s="64"/>
      <c r="B19" s="64"/>
      <c r="C19" s="64"/>
      <c r="D19" s="64"/>
      <c r="E19" s="64"/>
      <c r="F19" s="64"/>
      <c r="G19" s="64"/>
    </row>
    <row r="20" spans="1:7" ht="16.8" thickBot="1" x14ac:dyDescent="0.4">
      <c r="A20" s="493" t="s">
        <v>127</v>
      </c>
      <c r="B20" s="496"/>
      <c r="C20" s="496"/>
      <c r="D20" s="496"/>
      <c r="E20" s="496"/>
      <c r="F20" s="496"/>
      <c r="G20" s="497"/>
    </row>
    <row r="21" spans="1:7" ht="16.2" thickBot="1" x14ac:dyDescent="0.35">
      <c r="A21" s="64"/>
      <c r="B21" s="64"/>
      <c r="C21" s="64"/>
      <c r="D21" s="64"/>
      <c r="E21" s="64"/>
      <c r="F21" s="64"/>
      <c r="G21" s="64"/>
    </row>
    <row r="22" spans="1:7" ht="48.6" x14ac:dyDescent="0.3">
      <c r="A22" s="31" t="s">
        <v>61</v>
      </c>
      <c r="B22" s="32" t="s">
        <v>121</v>
      </c>
      <c r="C22" s="32" t="s">
        <v>532</v>
      </c>
      <c r="D22" s="32" t="s">
        <v>506</v>
      </c>
      <c r="E22" s="32" t="s">
        <v>511</v>
      </c>
      <c r="F22" s="32" t="s">
        <v>508</v>
      </c>
      <c r="G22" s="33" t="s">
        <v>509</v>
      </c>
    </row>
    <row r="23" spans="1:7" ht="15.6" x14ac:dyDescent="0.3">
      <c r="A23" s="69"/>
      <c r="B23" s="64"/>
      <c r="C23" s="64"/>
      <c r="D23" s="64"/>
      <c r="E23" s="64"/>
      <c r="F23" s="64"/>
      <c r="G23" s="70"/>
    </row>
    <row r="24" spans="1:7" ht="16.2" x14ac:dyDescent="0.35">
      <c r="A24" s="498" t="s">
        <v>128</v>
      </c>
      <c r="B24" s="499"/>
      <c r="C24" s="21">
        <v>0</v>
      </c>
      <c r="D24" s="21">
        <v>65000</v>
      </c>
      <c r="E24" s="21">
        <f>E26+E29</f>
        <v>65000</v>
      </c>
      <c r="F24" s="21">
        <f>F26+F29</f>
        <v>0</v>
      </c>
      <c r="G24" s="22">
        <v>0</v>
      </c>
    </row>
    <row r="25" spans="1:7" ht="16.2" x14ac:dyDescent="0.35">
      <c r="A25" s="23"/>
      <c r="B25" s="64"/>
      <c r="C25" s="114"/>
      <c r="D25" s="114"/>
      <c r="E25" s="114"/>
      <c r="F25" s="114"/>
      <c r="G25" s="213"/>
    </row>
    <row r="26" spans="1:7" ht="16.2" x14ac:dyDescent="0.35">
      <c r="A26" s="411">
        <v>1</v>
      </c>
      <c r="B26" s="415" t="s">
        <v>47</v>
      </c>
      <c r="C26" s="413">
        <v>0</v>
      </c>
      <c r="D26" s="413">
        <v>65000</v>
      </c>
      <c r="E26" s="413">
        <v>65000</v>
      </c>
      <c r="F26" s="413">
        <v>0</v>
      </c>
      <c r="G26" s="414">
        <v>0</v>
      </c>
    </row>
    <row r="27" spans="1:7" ht="16.2" x14ac:dyDescent="0.35">
      <c r="A27" s="427" t="s">
        <v>48</v>
      </c>
      <c r="B27" s="428" t="s">
        <v>47</v>
      </c>
      <c r="C27" s="429">
        <v>0</v>
      </c>
      <c r="D27" s="429">
        <v>65000</v>
      </c>
      <c r="E27" s="429">
        <v>65000</v>
      </c>
      <c r="F27" s="429">
        <v>0</v>
      </c>
      <c r="G27" s="430">
        <v>0</v>
      </c>
    </row>
    <row r="28" spans="1:7" ht="16.2" x14ac:dyDescent="0.35">
      <c r="A28" s="427"/>
      <c r="B28" s="428"/>
      <c r="C28" s="429"/>
      <c r="D28" s="429"/>
      <c r="E28" s="429"/>
      <c r="F28" s="429"/>
      <c r="G28" s="430"/>
    </row>
    <row r="29" spans="1:7" ht="16.2" x14ac:dyDescent="0.35">
      <c r="A29" s="411">
        <v>8</v>
      </c>
      <c r="B29" s="412" t="s">
        <v>129</v>
      </c>
      <c r="C29" s="413">
        <v>0</v>
      </c>
      <c r="D29" s="413">
        <v>0</v>
      </c>
      <c r="E29" s="413">
        <v>0</v>
      </c>
      <c r="F29" s="413">
        <v>0</v>
      </c>
      <c r="G29" s="414">
        <v>0</v>
      </c>
    </row>
    <row r="30" spans="1:7" ht="16.8" thickBot="1" x14ac:dyDescent="0.4">
      <c r="A30" s="431" t="s">
        <v>130</v>
      </c>
      <c r="B30" s="432" t="s">
        <v>131</v>
      </c>
      <c r="C30" s="433">
        <v>0</v>
      </c>
      <c r="D30" s="433">
        <v>0</v>
      </c>
      <c r="E30" s="433">
        <v>0</v>
      </c>
      <c r="F30" s="433">
        <v>0</v>
      </c>
      <c r="G30" s="434">
        <v>0</v>
      </c>
    </row>
    <row r="31" spans="1:7" x14ac:dyDescent="0.3">
      <c r="A31" s="44"/>
      <c r="B31" s="44"/>
      <c r="C31" s="44"/>
      <c r="D31" s="44"/>
      <c r="E31" s="44"/>
      <c r="F31" s="44"/>
      <c r="G31" s="44"/>
    </row>
  </sheetData>
  <mergeCells count="10">
    <mergeCell ref="A2:G2"/>
    <mergeCell ref="A20:G20"/>
    <mergeCell ref="A24:B24"/>
    <mergeCell ref="A12:A13"/>
    <mergeCell ref="B12:B13"/>
    <mergeCell ref="C12:C13"/>
    <mergeCell ref="D12:D13"/>
    <mergeCell ref="E12:E13"/>
    <mergeCell ref="F12:F13"/>
    <mergeCell ref="G12:G13"/>
  </mergeCells>
  <pageMargins left="0.7" right="0.7" top="0.75" bottom="0.75" header="0.3" footer="0.3"/>
  <pageSetup paperSize="9" orientation="landscape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73FC9-C1EB-4DD8-AA38-1F8AACC37E96}">
  <sheetPr>
    <tabColor rgb="FFFFFF00"/>
    <pageSetUpPr fitToPage="1"/>
  </sheetPr>
  <dimension ref="A1:I468"/>
  <sheetViews>
    <sheetView topLeftCell="A408" workbookViewId="0">
      <selection activeCell="D84" sqref="D84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48.5546875" style="1" customWidth="1"/>
    <col min="5" max="5" width="21.44140625" style="1" customWidth="1"/>
    <col min="6" max="6" width="21.5546875" style="1" customWidth="1"/>
    <col min="7" max="7" width="22" style="1" customWidth="1"/>
    <col min="8" max="9" width="22.88671875" customWidth="1"/>
  </cols>
  <sheetData>
    <row r="1" spans="1:9" ht="15" thickBot="1" x14ac:dyDescent="0.35"/>
    <row r="2" spans="1:9" ht="19.2" thickBot="1" x14ac:dyDescent="0.45">
      <c r="A2" s="483" t="s">
        <v>134</v>
      </c>
      <c r="B2" s="507"/>
      <c r="C2" s="507"/>
      <c r="D2" s="507"/>
      <c r="E2" s="507"/>
      <c r="F2" s="507"/>
      <c r="G2" s="507"/>
      <c r="H2" s="507"/>
      <c r="I2" s="508"/>
    </row>
    <row r="4" spans="1:9" x14ac:dyDescent="0.3">
      <c r="D4" s="516" t="s">
        <v>436</v>
      </c>
      <c r="E4" s="517"/>
    </row>
    <row r="5" spans="1:9" ht="15" thickBot="1" x14ac:dyDescent="0.35"/>
    <row r="6" spans="1:9" x14ac:dyDescent="0.3">
      <c r="A6" s="518" t="s">
        <v>512</v>
      </c>
      <c r="B6" s="519"/>
      <c r="C6" s="519"/>
      <c r="D6" s="519"/>
      <c r="E6" s="519"/>
      <c r="F6" s="519"/>
      <c r="G6" s="519"/>
      <c r="H6" s="519"/>
      <c r="I6" s="520"/>
    </row>
    <row r="7" spans="1:9" ht="18" customHeight="1" thickBot="1" x14ac:dyDescent="0.35">
      <c r="A7" s="521"/>
      <c r="B7" s="522"/>
      <c r="C7" s="522"/>
      <c r="D7" s="522"/>
      <c r="E7" s="522"/>
      <c r="F7" s="522"/>
      <c r="G7" s="522"/>
      <c r="H7" s="522"/>
      <c r="I7" s="523"/>
    </row>
    <row r="8" spans="1:9" ht="15" thickBot="1" x14ac:dyDescent="0.35"/>
    <row r="9" spans="1:9" ht="33" thickBot="1" x14ac:dyDescent="0.35">
      <c r="A9" s="95" t="s">
        <v>132</v>
      </c>
      <c r="B9" s="58" t="s">
        <v>133</v>
      </c>
      <c r="C9" s="58" t="s">
        <v>135</v>
      </c>
      <c r="D9" s="56" t="s">
        <v>266</v>
      </c>
      <c r="E9" s="56" t="s">
        <v>510</v>
      </c>
      <c r="F9" s="56" t="s">
        <v>506</v>
      </c>
      <c r="G9" s="56" t="s">
        <v>511</v>
      </c>
      <c r="H9" s="96" t="s">
        <v>508</v>
      </c>
      <c r="I9" s="97" t="s">
        <v>509</v>
      </c>
    </row>
    <row r="10" spans="1:9" ht="18" x14ac:dyDescent="0.4">
      <c r="A10" s="509" t="s">
        <v>476</v>
      </c>
      <c r="B10" s="510"/>
      <c r="C10" s="510"/>
      <c r="D10" s="510"/>
      <c r="E10" s="140">
        <f>E12+'RAZDJEL 2'!E2+'RAZDJEL 3'!E2+'RAZDJEL 4'!E2+'RAZDJEL 5'!E2</f>
        <v>16645137.599999998</v>
      </c>
      <c r="F10" s="140">
        <f>F12+'RAZDJEL 2'!F2+'RAZDJEL 3'!F2+'RAZDJEL 4'!F2+'RAZDJEL 5'!F2</f>
        <v>20544000</v>
      </c>
      <c r="G10" s="140">
        <f>G12+'RAZDJEL 2'!G2+'RAZDJEL 3'!G2+'RAZDJEL 4'!G2+'RAZDJEL 5'!G2</f>
        <v>25430000</v>
      </c>
      <c r="H10" s="140">
        <f>H12+'RAZDJEL 2'!H2+'RAZDJEL 3'!H2+'RAZDJEL 4'!H2+'RAZDJEL 5'!H2</f>
        <v>24922000</v>
      </c>
      <c r="I10" s="207">
        <f>I12+'RAZDJEL 2'!I2+'RAZDJEL 3'!I2+'RAZDJEL 4'!I2+'RAZDJEL 5'!I2</f>
        <v>21477000</v>
      </c>
    </row>
    <row r="11" spans="1:9" ht="16.2" x14ac:dyDescent="0.35">
      <c r="A11" s="69"/>
      <c r="B11" s="64"/>
      <c r="C11" s="64"/>
      <c r="D11" s="64"/>
      <c r="E11" s="114"/>
      <c r="F11" s="114"/>
      <c r="G11" s="114"/>
      <c r="H11" s="175"/>
      <c r="I11" s="167"/>
    </row>
    <row r="12" spans="1:9" ht="18" x14ac:dyDescent="0.4">
      <c r="A12" s="511" t="s">
        <v>443</v>
      </c>
      <c r="B12" s="512"/>
      <c r="C12" s="512"/>
      <c r="D12" s="512"/>
      <c r="E12" s="139">
        <f>E14+E42</f>
        <v>10912185.519999998</v>
      </c>
      <c r="F12" s="139">
        <f>F14+F42</f>
        <v>12242000</v>
      </c>
      <c r="G12" s="139">
        <f>G14+G42</f>
        <v>13622000</v>
      </c>
      <c r="H12" s="139">
        <f>H14+H42</f>
        <v>12750000</v>
      </c>
      <c r="I12" s="208">
        <f>I14+I42</f>
        <v>12711000</v>
      </c>
    </row>
    <row r="13" spans="1:9" ht="16.2" x14ac:dyDescent="0.35">
      <c r="A13" s="69"/>
      <c r="B13" s="64"/>
      <c r="C13" s="64"/>
      <c r="D13" s="64"/>
      <c r="E13" s="114"/>
      <c r="F13" s="114"/>
      <c r="G13" s="114"/>
      <c r="H13" s="175"/>
      <c r="I13" s="167"/>
    </row>
    <row r="14" spans="1:9" ht="18" x14ac:dyDescent="0.4">
      <c r="A14" s="513" t="s">
        <v>136</v>
      </c>
      <c r="B14" s="514"/>
      <c r="C14" s="514"/>
      <c r="D14" s="514"/>
      <c r="E14" s="138">
        <f>E16</f>
        <v>730283.08000000007</v>
      </c>
      <c r="F14" s="138">
        <f>F16</f>
        <v>713000</v>
      </c>
      <c r="G14" s="138">
        <f>G16</f>
        <v>713000</v>
      </c>
      <c r="H14" s="138">
        <f>H16</f>
        <v>713000</v>
      </c>
      <c r="I14" s="209">
        <f>I16</f>
        <v>713000</v>
      </c>
    </row>
    <row r="15" spans="1:9" ht="16.2" x14ac:dyDescent="0.35">
      <c r="A15" s="69"/>
      <c r="B15" s="64"/>
      <c r="C15" s="64"/>
      <c r="D15" s="64"/>
      <c r="E15" s="114"/>
      <c r="F15" s="114"/>
      <c r="G15" s="114"/>
      <c r="H15" s="175"/>
      <c r="I15" s="167"/>
    </row>
    <row r="16" spans="1:9" ht="16.2" x14ac:dyDescent="0.35">
      <c r="A16" s="99" t="s">
        <v>137</v>
      </c>
      <c r="B16" s="100"/>
      <c r="C16" s="100">
        <v>1001</v>
      </c>
      <c r="D16" s="100" t="s">
        <v>138</v>
      </c>
      <c r="E16" s="116">
        <f>E18+E26+E35</f>
        <v>730283.08000000007</v>
      </c>
      <c r="F16" s="116">
        <f>F18+F26+F35</f>
        <v>713000</v>
      </c>
      <c r="G16" s="116">
        <f>G18+G26+G35</f>
        <v>713000</v>
      </c>
      <c r="H16" s="116">
        <f>H18+H26+H35</f>
        <v>713000</v>
      </c>
      <c r="I16" s="210">
        <f>I18+I26+I35</f>
        <v>713000</v>
      </c>
    </row>
    <row r="17" spans="1:9" x14ac:dyDescent="0.3">
      <c r="A17" s="2"/>
      <c r="E17" s="5"/>
      <c r="F17" s="5"/>
      <c r="G17" s="5"/>
      <c r="H17" s="5"/>
      <c r="I17" s="6"/>
    </row>
    <row r="18" spans="1:9" ht="29.4" customHeight="1" x14ac:dyDescent="0.3">
      <c r="A18" s="101" t="s">
        <v>141</v>
      </c>
      <c r="B18" s="102"/>
      <c r="C18" s="102" t="s">
        <v>139</v>
      </c>
      <c r="D18" s="103" t="s">
        <v>140</v>
      </c>
      <c r="E18" s="118">
        <f>E22</f>
        <v>729966.77</v>
      </c>
      <c r="F18" s="118">
        <f>F22</f>
        <v>700000</v>
      </c>
      <c r="G18" s="118">
        <f>G22</f>
        <v>700000</v>
      </c>
      <c r="H18" s="118">
        <f>H22</f>
        <v>700000</v>
      </c>
      <c r="I18" s="204">
        <f>I22</f>
        <v>700000</v>
      </c>
    </row>
    <row r="19" spans="1:9" x14ac:dyDescent="0.3">
      <c r="A19" s="104" t="s">
        <v>142</v>
      </c>
      <c r="B19" s="105">
        <v>11</v>
      </c>
      <c r="C19" s="105"/>
      <c r="D19" s="105" t="s">
        <v>143</v>
      </c>
      <c r="E19" s="119"/>
      <c r="F19" s="119"/>
      <c r="G19" s="119"/>
      <c r="H19" s="131"/>
      <c r="I19" s="214"/>
    </row>
    <row r="20" spans="1:9" x14ac:dyDescent="0.3">
      <c r="A20" s="104" t="s">
        <v>133</v>
      </c>
      <c r="B20" s="105">
        <v>11</v>
      </c>
      <c r="C20" s="105"/>
      <c r="D20" s="105" t="s">
        <v>47</v>
      </c>
      <c r="E20" s="119">
        <v>729966.77</v>
      </c>
      <c r="F20" s="119">
        <v>700000</v>
      </c>
      <c r="G20" s="119">
        <v>700000</v>
      </c>
      <c r="H20" s="119">
        <v>700000</v>
      </c>
      <c r="I20" s="203">
        <v>700000</v>
      </c>
    </row>
    <row r="21" spans="1:9" x14ac:dyDescent="0.3">
      <c r="A21" s="104"/>
      <c r="B21" s="105"/>
      <c r="C21" s="105"/>
      <c r="D21" s="105"/>
      <c r="E21" s="119"/>
      <c r="F21" s="119"/>
      <c r="G21" s="119"/>
      <c r="H21" s="131"/>
      <c r="I21" s="214"/>
    </row>
    <row r="22" spans="1:9" x14ac:dyDescent="0.3">
      <c r="A22" s="125"/>
      <c r="B22" s="130"/>
      <c r="C22" s="124">
        <v>3</v>
      </c>
      <c r="D22" s="130" t="s">
        <v>4</v>
      </c>
      <c r="E22" s="131">
        <f>E23</f>
        <v>729966.77</v>
      </c>
      <c r="F22" s="131">
        <f>F23</f>
        <v>700000</v>
      </c>
      <c r="G22" s="131">
        <f>G23</f>
        <v>700000</v>
      </c>
      <c r="H22" s="131">
        <f>H23</f>
        <v>700000</v>
      </c>
      <c r="I22" s="214">
        <f>I23</f>
        <v>700000</v>
      </c>
    </row>
    <row r="23" spans="1:9" x14ac:dyDescent="0.3">
      <c r="A23" s="106"/>
      <c r="B23" s="13"/>
      <c r="C23" s="8">
        <v>32</v>
      </c>
      <c r="D23" s="13" t="s">
        <v>36</v>
      </c>
      <c r="E23" s="14">
        <v>729966.77</v>
      </c>
      <c r="F23" s="14">
        <v>700000</v>
      </c>
      <c r="G23" s="14">
        <v>700000</v>
      </c>
      <c r="H23" s="14">
        <v>700000</v>
      </c>
      <c r="I23" s="15">
        <v>700000</v>
      </c>
    </row>
    <row r="24" spans="1:9" x14ac:dyDescent="0.3">
      <c r="A24" s="2"/>
      <c r="E24" s="5"/>
      <c r="F24" s="5"/>
      <c r="G24" s="5"/>
      <c r="H24" s="14"/>
      <c r="I24" s="15"/>
    </row>
    <row r="25" spans="1:9" x14ac:dyDescent="0.3">
      <c r="A25" s="2"/>
      <c r="E25" s="5"/>
      <c r="F25" s="5"/>
      <c r="G25" s="5"/>
      <c r="H25" s="14"/>
      <c r="I25" s="15"/>
    </row>
    <row r="26" spans="1:9" x14ac:dyDescent="0.3">
      <c r="A26" s="101" t="s">
        <v>141</v>
      </c>
      <c r="B26" s="102"/>
      <c r="C26" s="102" t="s">
        <v>144</v>
      </c>
      <c r="D26" s="102" t="s">
        <v>145</v>
      </c>
      <c r="E26" s="118">
        <f>E30</f>
        <v>316.31</v>
      </c>
      <c r="F26" s="118">
        <f>F30</f>
        <v>10000</v>
      </c>
      <c r="G26" s="118">
        <f>G30</f>
        <v>10000</v>
      </c>
      <c r="H26" s="118">
        <f>H30</f>
        <v>10000</v>
      </c>
      <c r="I26" s="204">
        <f>I30</f>
        <v>10000</v>
      </c>
    </row>
    <row r="27" spans="1:9" x14ac:dyDescent="0.3">
      <c r="A27" s="104" t="s">
        <v>142</v>
      </c>
      <c r="B27" s="105">
        <v>11</v>
      </c>
      <c r="C27" s="105"/>
      <c r="D27" s="105" t="s">
        <v>146</v>
      </c>
      <c r="E27" s="119"/>
      <c r="F27" s="119"/>
      <c r="G27" s="119"/>
      <c r="H27" s="131"/>
      <c r="I27" s="214"/>
    </row>
    <row r="28" spans="1:9" x14ac:dyDescent="0.3">
      <c r="A28" s="104" t="s">
        <v>133</v>
      </c>
      <c r="B28" s="105">
        <v>11</v>
      </c>
      <c r="C28" s="105"/>
      <c r="D28" s="105" t="s">
        <v>47</v>
      </c>
      <c r="E28" s="119">
        <v>316.31</v>
      </c>
      <c r="F28" s="119">
        <v>10000</v>
      </c>
      <c r="G28" s="119">
        <v>10000</v>
      </c>
      <c r="H28" s="119">
        <v>10000</v>
      </c>
      <c r="I28" s="203">
        <v>10000</v>
      </c>
    </row>
    <row r="29" spans="1:9" x14ac:dyDescent="0.3">
      <c r="A29" s="2"/>
      <c r="E29" s="5"/>
      <c r="F29" s="5"/>
      <c r="G29" s="5"/>
      <c r="H29" s="14"/>
      <c r="I29" s="15"/>
    </row>
    <row r="30" spans="1:9" x14ac:dyDescent="0.3">
      <c r="A30" s="125"/>
      <c r="B30" s="130"/>
      <c r="C30" s="124">
        <v>3</v>
      </c>
      <c r="D30" s="130" t="s">
        <v>4</v>
      </c>
      <c r="E30" s="131">
        <f>E31+E33</f>
        <v>316.31</v>
      </c>
      <c r="F30" s="131">
        <f>F31+F33</f>
        <v>10000</v>
      </c>
      <c r="G30" s="131">
        <f>G31+G33</f>
        <v>10000</v>
      </c>
      <c r="H30" s="131">
        <f>H31+H33</f>
        <v>10000</v>
      </c>
      <c r="I30" s="214">
        <f>I31+I33</f>
        <v>10000</v>
      </c>
    </row>
    <row r="31" spans="1:9" x14ac:dyDescent="0.3">
      <c r="A31" s="106"/>
      <c r="B31" s="13"/>
      <c r="C31" s="8">
        <v>32</v>
      </c>
      <c r="D31" s="13" t="s">
        <v>36</v>
      </c>
      <c r="E31" s="14">
        <v>316.31</v>
      </c>
      <c r="F31" s="14">
        <v>2000</v>
      </c>
      <c r="G31" s="14">
        <v>2000</v>
      </c>
      <c r="H31" s="14">
        <v>2000</v>
      </c>
      <c r="I31" s="15">
        <v>2000</v>
      </c>
    </row>
    <row r="32" spans="1:9" x14ac:dyDescent="0.3">
      <c r="A32" s="2"/>
      <c r="E32" s="5"/>
      <c r="F32" s="5"/>
      <c r="G32" s="5"/>
      <c r="H32" s="14"/>
      <c r="I32" s="15"/>
    </row>
    <row r="33" spans="1:9" x14ac:dyDescent="0.3">
      <c r="A33" s="106"/>
      <c r="B33" s="13"/>
      <c r="C33" s="8">
        <v>34</v>
      </c>
      <c r="D33" s="13" t="s">
        <v>37</v>
      </c>
      <c r="E33" s="14">
        <v>0</v>
      </c>
      <c r="F33" s="14">
        <v>8000</v>
      </c>
      <c r="G33" s="14">
        <v>8000</v>
      </c>
      <c r="H33" s="14">
        <v>8000</v>
      </c>
      <c r="I33" s="15">
        <v>8000</v>
      </c>
    </row>
    <row r="34" spans="1:9" x14ac:dyDescent="0.3">
      <c r="A34" s="2"/>
      <c r="E34" s="5"/>
      <c r="F34" s="5"/>
      <c r="G34" s="5"/>
      <c r="H34" s="14"/>
      <c r="I34" s="15"/>
    </row>
    <row r="35" spans="1:9" x14ac:dyDescent="0.3">
      <c r="A35" s="101" t="s">
        <v>141</v>
      </c>
      <c r="B35" s="102"/>
      <c r="C35" s="102" t="s">
        <v>147</v>
      </c>
      <c r="D35" s="102" t="s">
        <v>541</v>
      </c>
      <c r="E35" s="118">
        <f>E39</f>
        <v>0</v>
      </c>
      <c r="F35" s="118">
        <f>F39</f>
        <v>3000</v>
      </c>
      <c r="G35" s="118">
        <f>G39</f>
        <v>3000</v>
      </c>
      <c r="H35" s="118">
        <f>H39</f>
        <v>3000</v>
      </c>
      <c r="I35" s="204">
        <f>I39</f>
        <v>3000</v>
      </c>
    </row>
    <row r="36" spans="1:9" x14ac:dyDescent="0.3">
      <c r="A36" s="104" t="s">
        <v>142</v>
      </c>
      <c r="B36" s="105">
        <v>11</v>
      </c>
      <c r="C36" s="105"/>
      <c r="D36" s="105" t="s">
        <v>146</v>
      </c>
      <c r="E36" s="119"/>
      <c r="F36" s="119"/>
      <c r="G36" s="119"/>
      <c r="H36" s="131"/>
      <c r="I36" s="214"/>
    </row>
    <row r="37" spans="1:9" x14ac:dyDescent="0.3">
      <c r="A37" s="104" t="s">
        <v>133</v>
      </c>
      <c r="B37" s="105">
        <v>11</v>
      </c>
      <c r="C37" s="105"/>
      <c r="D37" s="105" t="s">
        <v>47</v>
      </c>
      <c r="E37" s="119">
        <v>0</v>
      </c>
      <c r="F37" s="119">
        <v>3000</v>
      </c>
      <c r="G37" s="119">
        <v>3000</v>
      </c>
      <c r="H37" s="119">
        <v>3000</v>
      </c>
      <c r="I37" s="203">
        <v>3000</v>
      </c>
    </row>
    <row r="38" spans="1:9" x14ac:dyDescent="0.3">
      <c r="A38" s="2"/>
      <c r="E38" s="5"/>
      <c r="F38" s="5"/>
      <c r="G38" s="5"/>
      <c r="H38" s="14"/>
      <c r="I38" s="15"/>
    </row>
    <row r="39" spans="1:9" x14ac:dyDescent="0.3">
      <c r="A39" s="125"/>
      <c r="B39" s="130"/>
      <c r="C39" s="124">
        <v>3</v>
      </c>
      <c r="D39" s="130" t="s">
        <v>4</v>
      </c>
      <c r="E39" s="131">
        <f>E40</f>
        <v>0</v>
      </c>
      <c r="F39" s="131">
        <f>F40</f>
        <v>3000</v>
      </c>
      <c r="G39" s="131">
        <f>G40</f>
        <v>3000</v>
      </c>
      <c r="H39" s="131">
        <f>H40</f>
        <v>3000</v>
      </c>
      <c r="I39" s="214">
        <f>I40</f>
        <v>3000</v>
      </c>
    </row>
    <row r="40" spans="1:9" x14ac:dyDescent="0.3">
      <c r="A40" s="106"/>
      <c r="B40" s="13"/>
      <c r="C40" s="8">
        <v>32</v>
      </c>
      <c r="D40" s="13" t="s">
        <v>36</v>
      </c>
      <c r="E40" s="14">
        <v>0</v>
      </c>
      <c r="F40" s="14">
        <v>3000</v>
      </c>
      <c r="G40" s="14">
        <v>3000</v>
      </c>
      <c r="H40" s="14">
        <v>3000</v>
      </c>
      <c r="I40" s="15">
        <v>3000</v>
      </c>
    </row>
    <row r="41" spans="1:9" x14ac:dyDescent="0.3">
      <c r="A41" s="2"/>
      <c r="E41" s="5"/>
      <c r="F41" s="5"/>
      <c r="G41" s="5"/>
      <c r="H41" s="14"/>
      <c r="I41" s="15"/>
    </row>
    <row r="42" spans="1:9" ht="18" x14ac:dyDescent="0.4">
      <c r="A42" s="513" t="s">
        <v>148</v>
      </c>
      <c r="B42" s="515"/>
      <c r="C42" s="515"/>
      <c r="D42" s="515"/>
      <c r="E42" s="138">
        <f>E44+E89+E174+E256+E298+E355+E389+E440</f>
        <v>10181902.439999998</v>
      </c>
      <c r="F42" s="138">
        <f>F44+F89+F174+F256+F298+F355+F389+F440</f>
        <v>11529000</v>
      </c>
      <c r="G42" s="138">
        <f>G44+G89+G174+G256+G298+G355+G389+G440</f>
        <v>12909000</v>
      </c>
      <c r="H42" s="138">
        <f>H44+H89+H174+H256+H298+H355+H389+H440</f>
        <v>12037000</v>
      </c>
      <c r="I42" s="209">
        <f>I44+I89+I174+I256+I298+I355+I389+I440</f>
        <v>11998000</v>
      </c>
    </row>
    <row r="43" spans="1:9" x14ac:dyDescent="0.3">
      <c r="A43" s="2"/>
      <c r="E43" s="5"/>
      <c r="F43" s="5"/>
      <c r="G43" s="5"/>
      <c r="H43" s="14"/>
      <c r="I43" s="15"/>
    </row>
    <row r="44" spans="1:9" ht="16.2" x14ac:dyDescent="0.35">
      <c r="A44" s="99" t="s">
        <v>137</v>
      </c>
      <c r="B44" s="100"/>
      <c r="C44" s="100">
        <v>1002</v>
      </c>
      <c r="D44" s="100" t="s">
        <v>149</v>
      </c>
      <c r="E44" s="116">
        <f>E46+E66+E73+E80</f>
        <v>3555888.17</v>
      </c>
      <c r="F44" s="116">
        <f>F46+F66+F73+F80</f>
        <v>3944000</v>
      </c>
      <c r="G44" s="116">
        <f>G46+G66+G73+G80</f>
        <v>4804000</v>
      </c>
      <c r="H44" s="116">
        <f>H46+H66+H73+H80</f>
        <v>4520000</v>
      </c>
      <c r="I44" s="210">
        <f>I46+I66+I73+I80</f>
        <v>4420000</v>
      </c>
    </row>
    <row r="45" spans="1:9" x14ac:dyDescent="0.3">
      <c r="A45" s="2"/>
      <c r="E45" s="5"/>
      <c r="F45" s="5"/>
      <c r="G45" s="5"/>
      <c r="H45" s="14"/>
      <c r="I45" s="15"/>
    </row>
    <row r="46" spans="1:9" ht="28.8" x14ac:dyDescent="0.3">
      <c r="A46" s="101" t="s">
        <v>141</v>
      </c>
      <c r="B46" s="102"/>
      <c r="C46" s="102" t="s">
        <v>150</v>
      </c>
      <c r="D46" s="103" t="s">
        <v>151</v>
      </c>
      <c r="E46" s="118">
        <f>E54+E63</f>
        <v>3242985.8000000003</v>
      </c>
      <c r="F46" s="118">
        <f>F54+F63</f>
        <v>3664000</v>
      </c>
      <c r="G46" s="118">
        <f>G54+G63</f>
        <v>3984000</v>
      </c>
      <c r="H46" s="118">
        <f>H54+H63</f>
        <v>4100000</v>
      </c>
      <c r="I46" s="204">
        <f>I54+I63</f>
        <v>4220000</v>
      </c>
    </row>
    <row r="47" spans="1:9" x14ac:dyDescent="0.3">
      <c r="A47" s="104" t="s">
        <v>152</v>
      </c>
      <c r="B47" s="105">
        <v>91</v>
      </c>
      <c r="C47" s="105"/>
      <c r="D47" s="105" t="s">
        <v>153</v>
      </c>
      <c r="E47" s="119"/>
      <c r="F47" s="119"/>
      <c r="G47" s="119"/>
      <c r="H47" s="131"/>
      <c r="I47" s="214"/>
    </row>
    <row r="48" spans="1:9" x14ac:dyDescent="0.3">
      <c r="A48" s="104" t="s">
        <v>133</v>
      </c>
      <c r="B48" s="105">
        <v>11</v>
      </c>
      <c r="C48" s="105"/>
      <c r="D48" s="105" t="s">
        <v>47</v>
      </c>
      <c r="E48" s="119">
        <v>2002655.87</v>
      </c>
      <c r="F48" s="119">
        <v>2519000</v>
      </c>
      <c r="G48" s="119">
        <f>G46-G49-G50</f>
        <v>2841000</v>
      </c>
      <c r="H48" s="119">
        <v>2903000</v>
      </c>
      <c r="I48" s="203">
        <v>3023000</v>
      </c>
    </row>
    <row r="49" spans="1:9" x14ac:dyDescent="0.3">
      <c r="A49" s="104"/>
      <c r="B49" s="105">
        <v>32</v>
      </c>
      <c r="C49" s="105"/>
      <c r="D49" s="105" t="s">
        <v>49</v>
      </c>
      <c r="E49" s="119">
        <v>55173.62</v>
      </c>
      <c r="F49" s="119">
        <v>18000</v>
      </c>
      <c r="G49" s="119">
        <v>18000</v>
      </c>
      <c r="H49" s="119">
        <v>27000</v>
      </c>
      <c r="I49" s="203">
        <v>27000</v>
      </c>
    </row>
    <row r="50" spans="1:9" x14ac:dyDescent="0.3">
      <c r="A50" s="104"/>
      <c r="B50" s="105">
        <v>51</v>
      </c>
      <c r="C50" s="105"/>
      <c r="D50" s="105" t="s">
        <v>24</v>
      </c>
      <c r="E50" s="119">
        <v>1158387.2</v>
      </c>
      <c r="F50" s="119">
        <v>1127000</v>
      </c>
      <c r="G50" s="119">
        <v>1125000</v>
      </c>
      <c r="H50" s="119">
        <v>1170000</v>
      </c>
      <c r="I50" s="203">
        <v>1170000</v>
      </c>
    </row>
    <row r="51" spans="1:9" x14ac:dyDescent="0.3">
      <c r="A51" s="104"/>
      <c r="B51" s="105">
        <v>52</v>
      </c>
      <c r="C51" s="105"/>
      <c r="D51" s="105" t="s">
        <v>154</v>
      </c>
      <c r="E51" s="119">
        <v>25732.53</v>
      </c>
      <c r="F51" s="119">
        <v>0</v>
      </c>
      <c r="G51" s="119">
        <v>0</v>
      </c>
      <c r="H51" s="119">
        <v>0</v>
      </c>
      <c r="I51" s="203">
        <v>0</v>
      </c>
    </row>
    <row r="52" spans="1:9" x14ac:dyDescent="0.3">
      <c r="A52" s="104"/>
      <c r="B52" s="105">
        <v>61</v>
      </c>
      <c r="C52" s="105"/>
      <c r="D52" s="105" t="s">
        <v>56</v>
      </c>
      <c r="E52" s="119">
        <v>1036.8800000000001</v>
      </c>
      <c r="F52" s="119">
        <v>0</v>
      </c>
      <c r="G52" s="119">
        <v>0</v>
      </c>
      <c r="H52" s="119">
        <v>0</v>
      </c>
      <c r="I52" s="203">
        <v>0</v>
      </c>
    </row>
    <row r="53" spans="1:9" x14ac:dyDescent="0.3">
      <c r="A53" s="2"/>
      <c r="E53" s="5"/>
      <c r="F53" s="5"/>
      <c r="G53" s="5"/>
      <c r="H53" s="14"/>
      <c r="I53" s="15"/>
    </row>
    <row r="54" spans="1:9" x14ac:dyDescent="0.3">
      <c r="A54" s="125"/>
      <c r="B54" s="130"/>
      <c r="C54" s="124">
        <v>3</v>
      </c>
      <c r="D54" s="130" t="s">
        <v>4</v>
      </c>
      <c r="E54" s="131">
        <f>E55+E57+E59+E61</f>
        <v>3163350.89</v>
      </c>
      <c r="F54" s="131">
        <v>3604000</v>
      </c>
      <c r="G54" s="131">
        <f>G55+G57+G59</f>
        <v>3934000</v>
      </c>
      <c r="H54" s="131">
        <f>H55+H57+H59</f>
        <v>4050000</v>
      </c>
      <c r="I54" s="214">
        <f>I55+I57+I59</f>
        <v>4170000</v>
      </c>
    </row>
    <row r="55" spans="1:9" x14ac:dyDescent="0.3">
      <c r="A55" s="106"/>
      <c r="B55" s="13"/>
      <c r="C55" s="8">
        <v>31</v>
      </c>
      <c r="D55" s="13" t="s">
        <v>35</v>
      </c>
      <c r="E55" s="14">
        <v>2674617.83</v>
      </c>
      <c r="F55" s="14">
        <v>3100000</v>
      </c>
      <c r="G55" s="14">
        <v>3400000</v>
      </c>
      <c r="H55" s="14">
        <v>3500000</v>
      </c>
      <c r="I55" s="15">
        <v>3600000</v>
      </c>
    </row>
    <row r="56" spans="1:9" x14ac:dyDescent="0.3">
      <c r="A56" s="2"/>
      <c r="E56" s="5"/>
      <c r="F56" s="5"/>
      <c r="G56" s="5"/>
      <c r="H56" s="14"/>
      <c r="I56" s="15"/>
    </row>
    <row r="57" spans="1:9" x14ac:dyDescent="0.3">
      <c r="A57" s="106"/>
      <c r="B57" s="13"/>
      <c r="C57" s="8">
        <v>32</v>
      </c>
      <c r="D57" s="13" t="s">
        <v>36</v>
      </c>
      <c r="E57" s="14">
        <v>485046.43</v>
      </c>
      <c r="F57" s="14">
        <v>500000</v>
      </c>
      <c r="G57" s="14">
        <v>530000</v>
      </c>
      <c r="H57" s="14">
        <v>545000</v>
      </c>
      <c r="I57" s="15">
        <v>565000</v>
      </c>
    </row>
    <row r="58" spans="1:9" x14ac:dyDescent="0.3">
      <c r="A58" s="2"/>
      <c r="E58" s="5"/>
      <c r="F58" s="5"/>
      <c r="G58" s="5"/>
      <c r="H58" s="14"/>
      <c r="I58" s="15"/>
    </row>
    <row r="59" spans="1:9" x14ac:dyDescent="0.3">
      <c r="A59" s="106"/>
      <c r="B59" s="13"/>
      <c r="C59" s="8">
        <v>34</v>
      </c>
      <c r="D59" s="13" t="s">
        <v>37</v>
      </c>
      <c r="E59" s="14">
        <v>3019.96</v>
      </c>
      <c r="F59" s="14">
        <v>4000</v>
      </c>
      <c r="G59" s="14">
        <v>4000</v>
      </c>
      <c r="H59" s="14">
        <v>5000</v>
      </c>
      <c r="I59" s="15">
        <v>5000</v>
      </c>
    </row>
    <row r="60" spans="1:9" x14ac:dyDescent="0.3">
      <c r="A60" s="106"/>
      <c r="B60" s="13"/>
      <c r="C60" s="8"/>
      <c r="D60" s="13"/>
      <c r="E60" s="14"/>
      <c r="F60" s="14"/>
      <c r="G60" s="14"/>
      <c r="H60" s="14"/>
      <c r="I60" s="15"/>
    </row>
    <row r="61" spans="1:9" x14ac:dyDescent="0.3">
      <c r="A61" s="106"/>
      <c r="B61" s="13"/>
      <c r="C61" s="8">
        <v>38</v>
      </c>
      <c r="D61" s="13" t="s">
        <v>159</v>
      </c>
      <c r="E61" s="14">
        <v>666.67</v>
      </c>
      <c r="F61" s="14">
        <v>0</v>
      </c>
      <c r="G61" s="14">
        <v>0</v>
      </c>
      <c r="H61" s="14">
        <v>0</v>
      </c>
      <c r="I61" s="15">
        <v>0</v>
      </c>
    </row>
    <row r="62" spans="1:9" x14ac:dyDescent="0.3">
      <c r="A62" s="2"/>
      <c r="E62" s="276"/>
      <c r="F62" s="5"/>
      <c r="G62" s="5"/>
      <c r="H62" s="14"/>
      <c r="I62" s="15"/>
    </row>
    <row r="63" spans="1:9" x14ac:dyDescent="0.3">
      <c r="A63" s="104"/>
      <c r="B63" s="105"/>
      <c r="C63" s="124">
        <v>4</v>
      </c>
      <c r="D63" s="130" t="s">
        <v>437</v>
      </c>
      <c r="E63" s="131">
        <f>E64</f>
        <v>79634.91</v>
      </c>
      <c r="F63" s="131">
        <f>F64</f>
        <v>60000</v>
      </c>
      <c r="G63" s="131">
        <v>50000</v>
      </c>
      <c r="H63" s="131">
        <v>50000</v>
      </c>
      <c r="I63" s="214">
        <f>I64</f>
        <v>50000</v>
      </c>
    </row>
    <row r="64" spans="1:9" ht="28.8" x14ac:dyDescent="0.3">
      <c r="A64" s="106"/>
      <c r="B64" s="13"/>
      <c r="C64" s="8">
        <v>42</v>
      </c>
      <c r="D64" s="107" t="s">
        <v>155</v>
      </c>
      <c r="E64" s="14">
        <v>79634.91</v>
      </c>
      <c r="F64" s="14">
        <v>60000</v>
      </c>
      <c r="G64" s="14">
        <v>50000</v>
      </c>
      <c r="H64" s="14">
        <v>50000</v>
      </c>
      <c r="I64" s="15">
        <v>50000</v>
      </c>
    </row>
    <row r="65" spans="1:9" x14ac:dyDescent="0.3">
      <c r="A65" s="2"/>
      <c r="E65" s="5"/>
      <c r="F65" s="5"/>
      <c r="G65" s="5"/>
      <c r="H65" s="14"/>
      <c r="I65" s="15"/>
    </row>
    <row r="66" spans="1:9" x14ac:dyDescent="0.3">
      <c r="A66" s="101" t="s">
        <v>141</v>
      </c>
      <c r="B66" s="102"/>
      <c r="C66" s="102" t="s">
        <v>156</v>
      </c>
      <c r="D66" s="102" t="s">
        <v>157</v>
      </c>
      <c r="E66" s="118">
        <f>E70</f>
        <v>140461.09</v>
      </c>
      <c r="F66" s="118">
        <f>F70</f>
        <v>130000</v>
      </c>
      <c r="G66" s="118">
        <f>G70</f>
        <v>200000</v>
      </c>
      <c r="H66" s="118">
        <f>H70</f>
        <v>200000</v>
      </c>
      <c r="I66" s="204">
        <f>I70</f>
        <v>200000</v>
      </c>
    </row>
    <row r="67" spans="1:9" x14ac:dyDescent="0.3">
      <c r="A67" s="104" t="s">
        <v>142</v>
      </c>
      <c r="B67" s="105">
        <v>91</v>
      </c>
      <c r="C67" s="105"/>
      <c r="D67" s="105" t="s">
        <v>153</v>
      </c>
      <c r="E67" s="119"/>
      <c r="F67" s="119"/>
      <c r="G67" s="119"/>
      <c r="H67" s="131"/>
      <c r="I67" s="214"/>
    </row>
    <row r="68" spans="1:9" x14ac:dyDescent="0.3">
      <c r="A68" s="104" t="s">
        <v>158</v>
      </c>
      <c r="B68" s="105">
        <v>11</v>
      </c>
      <c r="C68" s="105"/>
      <c r="D68" s="105" t="s">
        <v>47</v>
      </c>
      <c r="E68" s="119">
        <v>140461.09</v>
      </c>
      <c r="F68" s="119">
        <v>130000</v>
      </c>
      <c r="G68" s="119">
        <v>200000</v>
      </c>
      <c r="H68" s="119">
        <v>200000</v>
      </c>
      <c r="I68" s="203">
        <v>200000</v>
      </c>
    </row>
    <row r="69" spans="1:9" x14ac:dyDescent="0.3">
      <c r="A69" s="2"/>
      <c r="E69" s="5"/>
      <c r="F69" s="5"/>
      <c r="G69" s="5"/>
      <c r="H69" s="14"/>
      <c r="I69" s="15"/>
    </row>
    <row r="70" spans="1:9" x14ac:dyDescent="0.3">
      <c r="A70" s="125"/>
      <c r="B70" s="130"/>
      <c r="C70" s="124">
        <v>3</v>
      </c>
      <c r="D70" s="130" t="s">
        <v>4</v>
      </c>
      <c r="E70" s="131">
        <f>E71</f>
        <v>140461.09</v>
      </c>
      <c r="F70" s="131">
        <f>F71</f>
        <v>130000</v>
      </c>
      <c r="G70" s="131">
        <f>G71</f>
        <v>200000</v>
      </c>
      <c r="H70" s="131">
        <f>H71</f>
        <v>200000</v>
      </c>
      <c r="I70" s="214">
        <f>I71</f>
        <v>200000</v>
      </c>
    </row>
    <row r="71" spans="1:9" x14ac:dyDescent="0.3">
      <c r="A71" s="106"/>
      <c r="B71" s="13"/>
      <c r="C71" s="8">
        <v>38</v>
      </c>
      <c r="D71" s="13" t="s">
        <v>159</v>
      </c>
      <c r="E71" s="14">
        <v>140461.09</v>
      </c>
      <c r="F71" s="14">
        <v>130000</v>
      </c>
      <c r="G71" s="14">
        <v>200000</v>
      </c>
      <c r="H71" s="14">
        <v>200000</v>
      </c>
      <c r="I71" s="15">
        <v>200000</v>
      </c>
    </row>
    <row r="72" spans="1:9" x14ac:dyDescent="0.3">
      <c r="A72" s="2"/>
      <c r="E72" s="5"/>
      <c r="F72" s="5"/>
      <c r="G72" s="5"/>
      <c r="H72" s="14"/>
      <c r="I72" s="15"/>
    </row>
    <row r="73" spans="1:9" ht="72" x14ac:dyDescent="0.3">
      <c r="A73" s="101" t="s">
        <v>141</v>
      </c>
      <c r="B73" s="102"/>
      <c r="C73" s="102" t="s">
        <v>160</v>
      </c>
      <c r="D73" s="103" t="s">
        <v>161</v>
      </c>
      <c r="E73" s="118">
        <f>E77</f>
        <v>172441.28</v>
      </c>
      <c r="F73" s="118">
        <f>F77</f>
        <v>150000</v>
      </c>
      <c r="G73" s="118">
        <f>G77</f>
        <v>550000</v>
      </c>
      <c r="H73" s="118">
        <f>H77</f>
        <v>220000</v>
      </c>
      <c r="I73" s="204">
        <f>I77</f>
        <v>0</v>
      </c>
    </row>
    <row r="74" spans="1:9" x14ac:dyDescent="0.3">
      <c r="A74" s="104" t="s">
        <v>162</v>
      </c>
      <c r="B74" s="105">
        <v>91</v>
      </c>
      <c r="C74" s="105"/>
      <c r="D74" s="105" t="s">
        <v>153</v>
      </c>
      <c r="E74" s="119"/>
      <c r="F74" s="119"/>
      <c r="G74" s="119"/>
      <c r="H74" s="131"/>
      <c r="I74" s="214"/>
    </row>
    <row r="75" spans="1:9" x14ac:dyDescent="0.3">
      <c r="A75" s="104" t="s">
        <v>158</v>
      </c>
      <c r="B75" s="105">
        <v>11</v>
      </c>
      <c r="C75" s="105"/>
      <c r="D75" s="105" t="s">
        <v>47</v>
      </c>
      <c r="E75" s="119">
        <v>172441.28</v>
      </c>
      <c r="F75" s="119">
        <v>150000</v>
      </c>
      <c r="G75" s="119">
        <v>550000</v>
      </c>
      <c r="H75" s="119">
        <v>220000</v>
      </c>
      <c r="I75" s="203">
        <v>0</v>
      </c>
    </row>
    <row r="76" spans="1:9" x14ac:dyDescent="0.3">
      <c r="A76" s="2"/>
      <c r="E76" s="5"/>
      <c r="F76" s="5"/>
      <c r="G76" s="5"/>
      <c r="H76" s="14"/>
      <c r="I76" s="15"/>
    </row>
    <row r="77" spans="1:9" x14ac:dyDescent="0.3">
      <c r="A77" s="125"/>
      <c r="B77" s="130"/>
      <c r="C77" s="124">
        <v>3</v>
      </c>
      <c r="D77" s="130" t="s">
        <v>4</v>
      </c>
      <c r="E77" s="131">
        <f>E78</f>
        <v>172441.28</v>
      </c>
      <c r="F77" s="131">
        <f>F78</f>
        <v>150000</v>
      </c>
      <c r="G77" s="131">
        <f>G78</f>
        <v>550000</v>
      </c>
      <c r="H77" s="131">
        <f>H78</f>
        <v>220000</v>
      </c>
      <c r="I77" s="214">
        <f>I78</f>
        <v>0</v>
      </c>
    </row>
    <row r="78" spans="1:9" ht="28.8" x14ac:dyDescent="0.3">
      <c r="A78" s="106"/>
      <c r="B78" s="13"/>
      <c r="C78" s="108">
        <v>37</v>
      </c>
      <c r="D78" s="107" t="s">
        <v>163</v>
      </c>
      <c r="E78" s="14">
        <v>172441.28</v>
      </c>
      <c r="F78" s="14">
        <v>150000</v>
      </c>
      <c r="G78" s="14">
        <v>550000</v>
      </c>
      <c r="H78" s="14">
        <v>220000</v>
      </c>
      <c r="I78" s="15">
        <v>0</v>
      </c>
    </row>
    <row r="79" spans="1:9" x14ac:dyDescent="0.3">
      <c r="A79" s="2"/>
      <c r="E79" s="5"/>
      <c r="F79" s="5"/>
      <c r="G79" s="5"/>
      <c r="H79" s="14"/>
      <c r="I79" s="15"/>
    </row>
    <row r="80" spans="1:9" x14ac:dyDescent="0.3">
      <c r="A80" s="101" t="s">
        <v>164</v>
      </c>
      <c r="B80" s="102"/>
      <c r="C80" s="102" t="s">
        <v>516</v>
      </c>
      <c r="D80" s="102" t="s">
        <v>579</v>
      </c>
      <c r="E80" s="118">
        <f>E84</f>
        <v>0</v>
      </c>
      <c r="F80" s="118">
        <f>F84</f>
        <v>0</v>
      </c>
      <c r="G80" s="118">
        <v>70000</v>
      </c>
      <c r="H80" s="118">
        <f>H84</f>
        <v>0</v>
      </c>
      <c r="I80" s="204">
        <f>I84</f>
        <v>0</v>
      </c>
    </row>
    <row r="81" spans="1:9" x14ac:dyDescent="0.3">
      <c r="A81" s="104" t="s">
        <v>162</v>
      </c>
      <c r="B81" s="105">
        <v>91</v>
      </c>
      <c r="C81" s="105"/>
      <c r="D81" s="105" t="s">
        <v>165</v>
      </c>
      <c r="E81" s="119"/>
      <c r="F81" s="119"/>
      <c r="G81" s="119"/>
      <c r="H81" s="131"/>
      <c r="I81" s="214"/>
    </row>
    <row r="82" spans="1:9" x14ac:dyDescent="0.3">
      <c r="A82" s="104" t="s">
        <v>158</v>
      </c>
      <c r="B82" s="105">
        <v>51</v>
      </c>
      <c r="C82" s="105"/>
      <c r="D82" s="105" t="s">
        <v>24</v>
      </c>
      <c r="E82" s="119">
        <v>0</v>
      </c>
      <c r="F82" s="119">
        <v>0</v>
      </c>
      <c r="G82" s="119">
        <v>70000</v>
      </c>
      <c r="H82" s="119">
        <v>0</v>
      </c>
      <c r="I82" s="203">
        <v>0</v>
      </c>
    </row>
    <row r="83" spans="1:9" x14ac:dyDescent="0.3">
      <c r="A83" s="104"/>
      <c r="B83" s="105"/>
      <c r="C83" s="105"/>
      <c r="D83" s="105"/>
      <c r="E83" s="119"/>
      <c r="F83" s="119"/>
      <c r="G83" s="119"/>
      <c r="H83" s="131"/>
      <c r="I83" s="214"/>
    </row>
    <row r="84" spans="1:9" x14ac:dyDescent="0.3">
      <c r="A84" s="125"/>
      <c r="B84" s="130"/>
      <c r="C84" s="124">
        <v>3</v>
      </c>
      <c r="D84" s="130" t="s">
        <v>4</v>
      </c>
      <c r="E84" s="131">
        <f>E85+E87</f>
        <v>0</v>
      </c>
      <c r="F84" s="131">
        <f>F85+F87</f>
        <v>0</v>
      </c>
      <c r="G84" s="131">
        <f>G85+G87</f>
        <v>70000</v>
      </c>
      <c r="H84" s="131">
        <f>H85+H87</f>
        <v>0</v>
      </c>
      <c r="I84" s="214">
        <f>I85+I87</f>
        <v>0</v>
      </c>
    </row>
    <row r="85" spans="1:9" x14ac:dyDescent="0.3">
      <c r="A85" s="106"/>
      <c r="B85" s="13"/>
      <c r="C85" s="8">
        <v>31</v>
      </c>
      <c r="D85" s="13" t="s">
        <v>166</v>
      </c>
      <c r="E85" s="14">
        <v>0</v>
      </c>
      <c r="F85" s="14">
        <v>0</v>
      </c>
      <c r="G85" s="14">
        <v>0</v>
      </c>
      <c r="H85" s="14">
        <v>0</v>
      </c>
      <c r="I85" s="15">
        <v>0</v>
      </c>
    </row>
    <row r="86" spans="1:9" x14ac:dyDescent="0.3">
      <c r="A86" s="2"/>
      <c r="C86" s="28"/>
      <c r="E86" s="5"/>
      <c r="F86" s="5"/>
      <c r="G86" s="5"/>
      <c r="H86" s="14"/>
      <c r="I86" s="15"/>
    </row>
    <row r="87" spans="1:9" x14ac:dyDescent="0.3">
      <c r="A87" s="106"/>
      <c r="B87" s="13"/>
      <c r="C87" s="8">
        <v>32</v>
      </c>
      <c r="D87" s="13" t="s">
        <v>36</v>
      </c>
      <c r="E87" s="14">
        <v>0</v>
      </c>
      <c r="F87" s="14">
        <v>0</v>
      </c>
      <c r="G87" s="14">
        <v>70000</v>
      </c>
      <c r="H87" s="14">
        <v>0</v>
      </c>
      <c r="I87" s="15">
        <v>0</v>
      </c>
    </row>
    <row r="88" spans="1:9" x14ac:dyDescent="0.3">
      <c r="A88" s="2"/>
      <c r="E88" s="5"/>
      <c r="F88" s="5"/>
      <c r="G88" s="5"/>
      <c r="H88" s="14"/>
      <c r="I88" s="15"/>
    </row>
    <row r="89" spans="1:9" x14ac:dyDescent="0.3">
      <c r="A89" s="109" t="s">
        <v>137</v>
      </c>
      <c r="B89" s="110"/>
      <c r="C89" s="110">
        <v>1003</v>
      </c>
      <c r="D89" s="110" t="s">
        <v>167</v>
      </c>
      <c r="E89" s="121">
        <f>E91+E108+E118+E125+E132+E139+E146+E165</f>
        <v>811326.55999999994</v>
      </c>
      <c r="F89" s="121">
        <f>F91+F108+F118+F125+F132+F139+F146+F165</f>
        <v>834000</v>
      </c>
      <c r="G89" s="121">
        <f>G91+G108+G118+G125+G132+G139+G146+G165</f>
        <v>883000</v>
      </c>
      <c r="H89" s="121">
        <f>H91+H108+H118+H125+H132+H139+H146+H165</f>
        <v>861000</v>
      </c>
      <c r="I89" s="205">
        <f>I91+I108+I118+I125+I132+I139+I146+I165</f>
        <v>867000</v>
      </c>
    </row>
    <row r="90" spans="1:9" x14ac:dyDescent="0.3">
      <c r="A90" s="2"/>
      <c r="E90" s="5"/>
      <c r="F90" s="5"/>
      <c r="G90" s="5"/>
      <c r="H90" s="14"/>
      <c r="I90" s="15"/>
    </row>
    <row r="91" spans="1:9" x14ac:dyDescent="0.3">
      <c r="A91" s="101" t="s">
        <v>141</v>
      </c>
      <c r="B91" s="102"/>
      <c r="C91" s="102" t="s">
        <v>168</v>
      </c>
      <c r="D91" s="102" t="s">
        <v>169</v>
      </c>
      <c r="E91" s="118">
        <f>E98+E105</f>
        <v>91562.51999999999</v>
      </c>
      <c r="F91" s="118">
        <f>F98+F105</f>
        <v>111000</v>
      </c>
      <c r="G91" s="118">
        <f>G98+G105</f>
        <v>140000</v>
      </c>
      <c r="H91" s="118">
        <f>H98+H105</f>
        <v>142500</v>
      </c>
      <c r="I91" s="204">
        <f>I98+I105</f>
        <v>144500</v>
      </c>
    </row>
    <row r="92" spans="1:9" x14ac:dyDescent="0.3">
      <c r="A92" s="104" t="s">
        <v>142</v>
      </c>
      <c r="B92" s="105">
        <v>82</v>
      </c>
      <c r="C92" s="105"/>
      <c r="D92" s="105" t="s">
        <v>109</v>
      </c>
      <c r="E92" s="119"/>
      <c r="F92" s="119"/>
      <c r="G92" s="119"/>
      <c r="H92" s="131"/>
      <c r="I92" s="214"/>
    </row>
    <row r="93" spans="1:9" x14ac:dyDescent="0.3">
      <c r="A93" s="104" t="s">
        <v>158</v>
      </c>
      <c r="B93" s="105">
        <v>11</v>
      </c>
      <c r="C93" s="105"/>
      <c r="D93" s="105" t="s">
        <v>47</v>
      </c>
      <c r="E93" s="119">
        <v>61851.21</v>
      </c>
      <c r="F93" s="119">
        <v>84500</v>
      </c>
      <c r="G93" s="119">
        <f>G91-G94-G95-G96</f>
        <v>111000</v>
      </c>
      <c r="H93" s="119">
        <f>H91-H94-H95-H96</f>
        <v>112000</v>
      </c>
      <c r="I93" s="203">
        <v>115500</v>
      </c>
    </row>
    <row r="94" spans="1:9" x14ac:dyDescent="0.3">
      <c r="A94" s="104"/>
      <c r="B94" s="105">
        <v>41</v>
      </c>
      <c r="C94" s="105"/>
      <c r="D94" s="105" t="s">
        <v>51</v>
      </c>
      <c r="E94" s="119">
        <v>9997.84</v>
      </c>
      <c r="F94" s="119">
        <v>8000</v>
      </c>
      <c r="G94" s="119">
        <v>10000</v>
      </c>
      <c r="H94" s="119">
        <v>8000</v>
      </c>
      <c r="I94" s="203">
        <v>10000</v>
      </c>
    </row>
    <row r="95" spans="1:9" x14ac:dyDescent="0.3">
      <c r="A95" s="104"/>
      <c r="B95" s="105">
        <v>51</v>
      </c>
      <c r="C95" s="105"/>
      <c r="D95" s="105" t="s">
        <v>24</v>
      </c>
      <c r="E95" s="119">
        <v>19000</v>
      </c>
      <c r="F95" s="119">
        <v>18500</v>
      </c>
      <c r="G95" s="119">
        <v>19000</v>
      </c>
      <c r="H95" s="119">
        <v>22500</v>
      </c>
      <c r="I95" s="203">
        <v>19000</v>
      </c>
    </row>
    <row r="96" spans="1:9" x14ac:dyDescent="0.3">
      <c r="A96" s="104"/>
      <c r="B96" s="105">
        <v>61</v>
      </c>
      <c r="C96" s="105"/>
      <c r="D96" s="105" t="s">
        <v>56</v>
      </c>
      <c r="E96" s="119">
        <v>713.47</v>
      </c>
      <c r="F96" s="119">
        <v>0</v>
      </c>
      <c r="G96" s="119">
        <v>0</v>
      </c>
      <c r="H96" s="119">
        <v>0</v>
      </c>
      <c r="I96" s="203">
        <v>0</v>
      </c>
    </row>
    <row r="97" spans="1:9" x14ac:dyDescent="0.3">
      <c r="A97" s="104"/>
      <c r="B97" s="105"/>
      <c r="C97" s="105"/>
      <c r="D97" s="105"/>
      <c r="E97" s="119"/>
      <c r="F97" s="119"/>
      <c r="G97" s="119"/>
      <c r="H97" s="131"/>
      <c r="I97" s="214"/>
    </row>
    <row r="98" spans="1:9" x14ac:dyDescent="0.3">
      <c r="A98" s="125"/>
      <c r="B98" s="124">
        <v>3</v>
      </c>
      <c r="C98" s="130"/>
      <c r="D98" s="130" t="s">
        <v>4</v>
      </c>
      <c r="E98" s="131">
        <f>E99+E101+E103</f>
        <v>65090.869999999995</v>
      </c>
      <c r="F98" s="131">
        <f>F99+F101+F103</f>
        <v>81000</v>
      </c>
      <c r="G98" s="131">
        <f>G99+G101+G103</f>
        <v>110000</v>
      </c>
      <c r="H98" s="131">
        <f>H99+H101+H103</f>
        <v>112500</v>
      </c>
      <c r="I98" s="214">
        <f>I99+I101+I103</f>
        <v>114500</v>
      </c>
    </row>
    <row r="99" spans="1:9" x14ac:dyDescent="0.3">
      <c r="A99" s="2"/>
      <c r="B99" s="8">
        <v>31</v>
      </c>
      <c r="C99" s="13"/>
      <c r="D99" s="13" t="s">
        <v>35</v>
      </c>
      <c r="E99" s="14">
        <v>51923.53</v>
      </c>
      <c r="F99" s="14">
        <v>60500</v>
      </c>
      <c r="G99" s="14">
        <v>89500</v>
      </c>
      <c r="H99" s="14">
        <v>92000</v>
      </c>
      <c r="I99" s="15">
        <v>94000</v>
      </c>
    </row>
    <row r="100" spans="1:9" x14ac:dyDescent="0.3">
      <c r="A100" s="2"/>
      <c r="B100" s="8"/>
      <c r="E100" s="5"/>
      <c r="F100" s="5"/>
      <c r="G100" s="5"/>
      <c r="H100" s="14"/>
      <c r="I100" s="15"/>
    </row>
    <row r="101" spans="1:9" x14ac:dyDescent="0.3">
      <c r="A101" s="2"/>
      <c r="B101" s="8">
        <v>32</v>
      </c>
      <c r="D101" s="13" t="s">
        <v>36</v>
      </c>
      <c r="E101" s="14">
        <v>12677.96</v>
      </c>
      <c r="F101" s="14">
        <v>20000</v>
      </c>
      <c r="G101" s="14">
        <v>20000</v>
      </c>
      <c r="H101" s="14">
        <v>20000</v>
      </c>
      <c r="I101" s="15">
        <v>20000</v>
      </c>
    </row>
    <row r="102" spans="1:9" x14ac:dyDescent="0.3">
      <c r="A102" s="2"/>
      <c r="B102" s="8"/>
      <c r="E102" s="5"/>
      <c r="F102" s="5"/>
      <c r="G102" s="5"/>
      <c r="H102" s="14"/>
      <c r="I102" s="15"/>
    </row>
    <row r="103" spans="1:9" x14ac:dyDescent="0.3">
      <c r="A103" s="2"/>
      <c r="B103" s="8">
        <v>34</v>
      </c>
      <c r="D103" s="13" t="s">
        <v>37</v>
      </c>
      <c r="E103" s="14">
        <v>489.38</v>
      </c>
      <c r="F103" s="14">
        <v>500</v>
      </c>
      <c r="G103" s="14">
        <v>500</v>
      </c>
      <c r="H103" s="14">
        <v>500</v>
      </c>
      <c r="I103" s="15">
        <v>500</v>
      </c>
    </row>
    <row r="104" spans="1:9" x14ac:dyDescent="0.3">
      <c r="A104" s="2"/>
      <c r="B104" s="8"/>
      <c r="E104" s="5"/>
      <c r="F104" s="5"/>
      <c r="G104" s="5"/>
      <c r="H104" s="14"/>
      <c r="I104" s="15"/>
    </row>
    <row r="105" spans="1:9" x14ac:dyDescent="0.3">
      <c r="A105" s="125"/>
      <c r="B105" s="124">
        <v>4</v>
      </c>
      <c r="C105" s="130"/>
      <c r="D105" s="130" t="s">
        <v>565</v>
      </c>
      <c r="E105" s="131">
        <f>E106</f>
        <v>26471.65</v>
      </c>
      <c r="F105" s="131">
        <f>F106</f>
        <v>30000</v>
      </c>
      <c r="G105" s="131">
        <v>30000</v>
      </c>
      <c r="H105" s="131">
        <f>H106</f>
        <v>30000</v>
      </c>
      <c r="I105" s="214">
        <f>I106</f>
        <v>30000</v>
      </c>
    </row>
    <row r="106" spans="1:9" ht="28.8" x14ac:dyDescent="0.3">
      <c r="A106" s="2"/>
      <c r="B106" s="8">
        <v>42</v>
      </c>
      <c r="D106" s="107" t="s">
        <v>155</v>
      </c>
      <c r="E106" s="14">
        <v>26471.65</v>
      </c>
      <c r="F106" s="14">
        <v>30000</v>
      </c>
      <c r="G106" s="14">
        <v>30000</v>
      </c>
      <c r="H106" s="14">
        <v>30000</v>
      </c>
      <c r="I106" s="15">
        <v>30000</v>
      </c>
    </row>
    <row r="107" spans="1:9" x14ac:dyDescent="0.3">
      <c r="A107" s="2"/>
      <c r="E107" s="5"/>
      <c r="F107" s="5"/>
      <c r="G107" s="5"/>
      <c r="H107" s="14"/>
      <c r="I107" s="15"/>
    </row>
    <row r="108" spans="1:9" ht="45.6" customHeight="1" x14ac:dyDescent="0.3">
      <c r="A108" s="101" t="s">
        <v>141</v>
      </c>
      <c r="B108" s="102"/>
      <c r="C108" s="102" t="s">
        <v>170</v>
      </c>
      <c r="D108" s="103" t="s">
        <v>171</v>
      </c>
      <c r="E108" s="118">
        <f>E113</f>
        <v>402968.43</v>
      </c>
      <c r="F108" s="118">
        <f>F113</f>
        <v>332000</v>
      </c>
      <c r="G108" s="118">
        <f>G113</f>
        <v>334000</v>
      </c>
      <c r="H108" s="118">
        <f>H113</f>
        <v>300000</v>
      </c>
      <c r="I108" s="204">
        <f>I113</f>
        <v>300000</v>
      </c>
    </row>
    <row r="109" spans="1:9" x14ac:dyDescent="0.3">
      <c r="A109" s="104" t="s">
        <v>142</v>
      </c>
      <c r="B109" s="105">
        <v>82</v>
      </c>
      <c r="C109" s="105"/>
      <c r="D109" s="105" t="s">
        <v>109</v>
      </c>
      <c r="E109" s="119"/>
      <c r="F109" s="119"/>
      <c r="G109" s="119"/>
      <c r="H109" s="131"/>
      <c r="I109" s="214"/>
    </row>
    <row r="110" spans="1:9" x14ac:dyDescent="0.3">
      <c r="A110" s="104" t="s">
        <v>158</v>
      </c>
      <c r="B110" s="105">
        <v>11</v>
      </c>
      <c r="C110" s="105"/>
      <c r="D110" s="105" t="s">
        <v>47</v>
      </c>
      <c r="E110" s="119">
        <v>392968.43</v>
      </c>
      <c r="F110" s="119">
        <v>300000</v>
      </c>
      <c r="G110" s="119">
        <v>300000</v>
      </c>
      <c r="H110" s="119">
        <f>H108-H111</f>
        <v>270000</v>
      </c>
      <c r="I110" s="203">
        <v>270000</v>
      </c>
    </row>
    <row r="111" spans="1:9" x14ac:dyDescent="0.3">
      <c r="A111" s="104"/>
      <c r="B111" s="105">
        <v>51</v>
      </c>
      <c r="C111" s="105"/>
      <c r="D111" s="105" t="s">
        <v>24</v>
      </c>
      <c r="E111" s="119">
        <v>10000</v>
      </c>
      <c r="F111" s="119">
        <v>32000</v>
      </c>
      <c r="G111" s="119">
        <v>34000</v>
      </c>
      <c r="H111" s="119">
        <v>30000</v>
      </c>
      <c r="I111" s="203">
        <v>30000</v>
      </c>
    </row>
    <row r="112" spans="1:9" x14ac:dyDescent="0.3">
      <c r="A112" s="2"/>
      <c r="E112" s="5"/>
      <c r="F112" s="5"/>
      <c r="G112" s="5"/>
      <c r="H112" s="14"/>
      <c r="I112" s="15"/>
    </row>
    <row r="113" spans="1:9" x14ac:dyDescent="0.3">
      <c r="A113" s="125"/>
      <c r="B113" s="124">
        <v>3</v>
      </c>
      <c r="C113" s="130"/>
      <c r="D113" s="130" t="s">
        <v>4</v>
      </c>
      <c r="E113" s="131">
        <f>E114+E115</f>
        <v>402968.43</v>
      </c>
      <c r="F113" s="131">
        <f>F114+F115</f>
        <v>332000</v>
      </c>
      <c r="G113" s="131">
        <f>G114+G115</f>
        <v>334000</v>
      </c>
      <c r="H113" s="131">
        <f>H114+H115</f>
        <v>300000</v>
      </c>
      <c r="I113" s="214">
        <f>I114+I115</f>
        <v>300000</v>
      </c>
    </row>
    <row r="114" spans="1:9" x14ac:dyDescent="0.3">
      <c r="A114" s="106"/>
      <c r="B114" s="8">
        <v>32</v>
      </c>
      <c r="C114" s="13"/>
      <c r="D114" s="13" t="s">
        <v>36</v>
      </c>
      <c r="E114" s="14">
        <v>391298.43</v>
      </c>
      <c r="F114" s="14">
        <v>320000</v>
      </c>
      <c r="G114" s="14">
        <v>320000</v>
      </c>
      <c r="H114" s="14">
        <v>300000</v>
      </c>
      <c r="I114" s="15">
        <v>300000</v>
      </c>
    </row>
    <row r="115" spans="1:9" x14ac:dyDescent="0.3">
      <c r="A115" s="106"/>
      <c r="B115" s="8">
        <v>38</v>
      </c>
      <c r="C115" s="13"/>
      <c r="D115" s="13" t="s">
        <v>40</v>
      </c>
      <c r="E115" s="14">
        <v>11670</v>
      </c>
      <c r="F115" s="14">
        <v>12000</v>
      </c>
      <c r="G115" s="14">
        <v>14000</v>
      </c>
      <c r="H115" s="14">
        <v>0</v>
      </c>
      <c r="I115" s="15">
        <v>0</v>
      </c>
    </row>
    <row r="116" spans="1:9" x14ac:dyDescent="0.3">
      <c r="A116" s="106"/>
      <c r="B116" s="8"/>
      <c r="C116" s="13"/>
      <c r="D116" s="13"/>
      <c r="E116" s="14"/>
      <c r="F116" s="14"/>
      <c r="G116" s="14"/>
      <c r="H116" s="14"/>
      <c r="I116" s="15"/>
    </row>
    <row r="117" spans="1:9" x14ac:dyDescent="0.3">
      <c r="A117" s="2"/>
      <c r="E117" s="5"/>
      <c r="F117" s="5"/>
      <c r="G117" s="5"/>
      <c r="H117" s="14"/>
      <c r="I117" s="15"/>
    </row>
    <row r="118" spans="1:9" x14ac:dyDescent="0.3">
      <c r="A118" s="101" t="s">
        <v>141</v>
      </c>
      <c r="B118" s="102"/>
      <c r="C118" s="102" t="s">
        <v>172</v>
      </c>
      <c r="D118" s="102" t="s">
        <v>173</v>
      </c>
      <c r="E118" s="118">
        <f>E122</f>
        <v>127186.34</v>
      </c>
      <c r="F118" s="118">
        <f>F122</f>
        <v>150000</v>
      </c>
      <c r="G118" s="118">
        <f>G122</f>
        <v>160000</v>
      </c>
      <c r="H118" s="118">
        <f>H122</f>
        <v>160000</v>
      </c>
      <c r="I118" s="204">
        <f>I122</f>
        <v>160000</v>
      </c>
    </row>
    <row r="119" spans="1:9" x14ac:dyDescent="0.3">
      <c r="A119" s="104" t="s">
        <v>142</v>
      </c>
      <c r="B119" s="105">
        <v>82</v>
      </c>
      <c r="C119" s="105"/>
      <c r="D119" s="105" t="s">
        <v>109</v>
      </c>
      <c r="E119" s="119"/>
      <c r="F119" s="119"/>
      <c r="G119" s="119"/>
      <c r="H119" s="131"/>
      <c r="I119" s="214"/>
    </row>
    <row r="120" spans="1:9" x14ac:dyDescent="0.3">
      <c r="A120" s="104" t="s">
        <v>158</v>
      </c>
      <c r="B120" s="105">
        <v>11</v>
      </c>
      <c r="C120" s="105"/>
      <c r="D120" s="105" t="s">
        <v>47</v>
      </c>
      <c r="E120" s="119">
        <v>127186.34</v>
      </c>
      <c r="F120" s="119">
        <v>150000</v>
      </c>
      <c r="G120" s="119">
        <v>160000</v>
      </c>
      <c r="H120" s="119">
        <v>160000</v>
      </c>
      <c r="I120" s="203">
        <v>160000</v>
      </c>
    </row>
    <row r="121" spans="1:9" x14ac:dyDescent="0.3">
      <c r="A121" s="2"/>
      <c r="E121" s="5"/>
      <c r="F121" s="5"/>
      <c r="G121" s="5"/>
      <c r="H121" s="14"/>
      <c r="I121" s="15"/>
    </row>
    <row r="122" spans="1:9" x14ac:dyDescent="0.3">
      <c r="A122" s="125"/>
      <c r="B122" s="124">
        <v>3</v>
      </c>
      <c r="C122" s="130"/>
      <c r="D122" s="130" t="s">
        <v>4</v>
      </c>
      <c r="E122" s="131">
        <f>E123</f>
        <v>127186.34</v>
      </c>
      <c r="F122" s="131">
        <f>F123</f>
        <v>150000</v>
      </c>
      <c r="G122" s="131">
        <f>G123</f>
        <v>160000</v>
      </c>
      <c r="H122" s="131">
        <f>H123</f>
        <v>160000</v>
      </c>
      <c r="I122" s="214">
        <f>I123</f>
        <v>160000</v>
      </c>
    </row>
    <row r="123" spans="1:9" x14ac:dyDescent="0.3">
      <c r="A123" s="106"/>
      <c r="B123" s="8">
        <v>38</v>
      </c>
      <c r="C123" s="13"/>
      <c r="D123" s="13" t="s">
        <v>40</v>
      </c>
      <c r="E123" s="14">
        <v>127186.34</v>
      </c>
      <c r="F123" s="14">
        <v>150000</v>
      </c>
      <c r="G123" s="14">
        <v>160000</v>
      </c>
      <c r="H123" s="14">
        <v>160000</v>
      </c>
      <c r="I123" s="15">
        <v>160000</v>
      </c>
    </row>
    <row r="124" spans="1:9" x14ac:dyDescent="0.3">
      <c r="A124" s="2"/>
      <c r="E124" s="5"/>
      <c r="F124" s="5"/>
      <c r="G124" s="5"/>
      <c r="H124" s="14"/>
      <c r="I124" s="15"/>
    </row>
    <row r="125" spans="1:9" x14ac:dyDescent="0.3">
      <c r="A125" s="101" t="s">
        <v>141</v>
      </c>
      <c r="B125" s="102"/>
      <c r="C125" s="102" t="s">
        <v>174</v>
      </c>
      <c r="D125" s="102" t="s">
        <v>175</v>
      </c>
      <c r="E125" s="118">
        <f>E129</f>
        <v>85632.960000000006</v>
      </c>
      <c r="F125" s="118">
        <f>F129</f>
        <v>86000</v>
      </c>
      <c r="G125" s="118">
        <f>G129</f>
        <v>90000</v>
      </c>
      <c r="H125" s="118">
        <f>H129</f>
        <v>90000</v>
      </c>
      <c r="I125" s="204">
        <f>I129</f>
        <v>90000</v>
      </c>
    </row>
    <row r="126" spans="1:9" x14ac:dyDescent="0.3">
      <c r="A126" s="104" t="s">
        <v>142</v>
      </c>
      <c r="B126" s="105">
        <v>82</v>
      </c>
      <c r="C126" s="105"/>
      <c r="D126" s="105" t="s">
        <v>109</v>
      </c>
      <c r="E126" s="119"/>
      <c r="F126" s="119"/>
      <c r="G126" s="119"/>
      <c r="H126" s="131"/>
      <c r="I126" s="214"/>
    </row>
    <row r="127" spans="1:9" x14ac:dyDescent="0.3">
      <c r="A127" s="104" t="s">
        <v>158</v>
      </c>
      <c r="B127" s="105">
        <v>11</v>
      </c>
      <c r="C127" s="105"/>
      <c r="D127" s="105" t="s">
        <v>47</v>
      </c>
      <c r="E127" s="119">
        <v>84184.92</v>
      </c>
      <c r="F127" s="119">
        <v>86000</v>
      </c>
      <c r="G127" s="119">
        <v>90000</v>
      </c>
      <c r="H127" s="119">
        <v>90000</v>
      </c>
      <c r="I127" s="203">
        <v>90000</v>
      </c>
    </row>
    <row r="128" spans="1:9" x14ac:dyDescent="0.3">
      <c r="A128" s="2"/>
      <c r="E128" s="5"/>
      <c r="F128" s="5"/>
      <c r="G128" s="5"/>
      <c r="H128" s="14"/>
      <c r="I128" s="15"/>
    </row>
    <row r="129" spans="1:9" x14ac:dyDescent="0.3">
      <c r="A129" s="125"/>
      <c r="B129" s="124">
        <v>3</v>
      </c>
      <c r="C129" s="130"/>
      <c r="D129" s="130" t="s">
        <v>4</v>
      </c>
      <c r="E129" s="131">
        <f>E130</f>
        <v>85632.960000000006</v>
      </c>
      <c r="F129" s="131">
        <f>F130</f>
        <v>86000</v>
      </c>
      <c r="G129" s="131">
        <f>G130</f>
        <v>90000</v>
      </c>
      <c r="H129" s="131">
        <f>H130</f>
        <v>90000</v>
      </c>
      <c r="I129" s="214">
        <f>I130</f>
        <v>90000</v>
      </c>
    </row>
    <row r="130" spans="1:9" x14ac:dyDescent="0.3">
      <c r="A130" s="106"/>
      <c r="B130" s="8">
        <v>38</v>
      </c>
      <c r="C130" s="13"/>
      <c r="D130" s="13" t="s">
        <v>159</v>
      </c>
      <c r="E130" s="14">
        <v>85632.960000000006</v>
      </c>
      <c r="F130" s="14">
        <v>86000</v>
      </c>
      <c r="G130" s="14">
        <v>90000</v>
      </c>
      <c r="H130" s="14">
        <v>90000</v>
      </c>
      <c r="I130" s="15">
        <v>90000</v>
      </c>
    </row>
    <row r="131" spans="1:9" x14ac:dyDescent="0.3">
      <c r="A131" s="2"/>
      <c r="E131" s="5"/>
      <c r="F131" s="5"/>
      <c r="G131" s="5"/>
      <c r="H131" s="14"/>
      <c r="I131" s="15"/>
    </row>
    <row r="132" spans="1:9" x14ac:dyDescent="0.3">
      <c r="A132" s="101" t="s">
        <v>141</v>
      </c>
      <c r="B132" s="102"/>
      <c r="C132" s="102" t="s">
        <v>176</v>
      </c>
      <c r="D132" s="102" t="s">
        <v>177</v>
      </c>
      <c r="E132" s="118">
        <f>E136</f>
        <v>1592.64</v>
      </c>
      <c r="F132" s="118">
        <f>F136</f>
        <v>8000</v>
      </c>
      <c r="G132" s="118">
        <f>G136</f>
        <v>8000</v>
      </c>
      <c r="H132" s="118">
        <f>H136</f>
        <v>8000</v>
      </c>
      <c r="I132" s="204">
        <f>I136</f>
        <v>8000</v>
      </c>
    </row>
    <row r="133" spans="1:9" x14ac:dyDescent="0.3">
      <c r="A133" s="104" t="s">
        <v>142</v>
      </c>
      <c r="B133" s="105">
        <v>82</v>
      </c>
      <c r="C133" s="105"/>
      <c r="D133" s="105" t="s">
        <v>109</v>
      </c>
      <c r="E133" s="119"/>
      <c r="F133" s="119"/>
      <c r="G133" s="119"/>
      <c r="H133" s="131"/>
      <c r="I133" s="214"/>
    </row>
    <row r="134" spans="1:9" x14ac:dyDescent="0.3">
      <c r="A134" s="104" t="s">
        <v>158</v>
      </c>
      <c r="B134" s="105">
        <v>11</v>
      </c>
      <c r="C134" s="105"/>
      <c r="D134" s="105" t="s">
        <v>47</v>
      </c>
      <c r="E134" s="119">
        <v>1592.64</v>
      </c>
      <c r="F134" s="119">
        <v>8000</v>
      </c>
      <c r="G134" s="119">
        <v>8000</v>
      </c>
      <c r="H134" s="119">
        <v>8000</v>
      </c>
      <c r="I134" s="203">
        <v>8000</v>
      </c>
    </row>
    <row r="135" spans="1:9" x14ac:dyDescent="0.3">
      <c r="A135" s="2"/>
      <c r="E135" s="5"/>
      <c r="F135" s="5"/>
      <c r="G135" s="5"/>
      <c r="H135" s="14"/>
      <c r="I135" s="15"/>
    </row>
    <row r="136" spans="1:9" x14ac:dyDescent="0.3">
      <c r="A136" s="125"/>
      <c r="B136" s="124">
        <v>3</v>
      </c>
      <c r="C136" s="130"/>
      <c r="D136" s="130" t="s">
        <v>4</v>
      </c>
      <c r="E136" s="131">
        <f>E137</f>
        <v>1592.64</v>
      </c>
      <c r="F136" s="131">
        <f>F137</f>
        <v>8000</v>
      </c>
      <c r="G136" s="131">
        <f>G137</f>
        <v>8000</v>
      </c>
      <c r="H136" s="131">
        <f>H137</f>
        <v>8000</v>
      </c>
      <c r="I136" s="214">
        <f>I137</f>
        <v>8000</v>
      </c>
    </row>
    <row r="137" spans="1:9" x14ac:dyDescent="0.3">
      <c r="A137" s="106"/>
      <c r="B137" s="8">
        <v>32</v>
      </c>
      <c r="C137" s="13"/>
      <c r="D137" s="13" t="s">
        <v>36</v>
      </c>
      <c r="E137" s="14">
        <v>1592.64</v>
      </c>
      <c r="F137" s="14">
        <v>8000</v>
      </c>
      <c r="G137" s="14">
        <v>8000</v>
      </c>
      <c r="H137" s="14">
        <v>8000</v>
      </c>
      <c r="I137" s="15">
        <v>8000</v>
      </c>
    </row>
    <row r="138" spans="1:9" x14ac:dyDescent="0.3">
      <c r="A138" s="2"/>
      <c r="E138" s="5"/>
      <c r="F138" s="5"/>
      <c r="G138" s="5"/>
      <c r="H138" s="14"/>
      <c r="I138" s="15"/>
    </row>
    <row r="139" spans="1:9" ht="28.8" x14ac:dyDescent="0.3">
      <c r="A139" s="101" t="s">
        <v>141</v>
      </c>
      <c r="B139" s="102"/>
      <c r="C139" s="102" t="s">
        <v>178</v>
      </c>
      <c r="D139" s="103" t="s">
        <v>179</v>
      </c>
      <c r="E139" s="118">
        <f>E143</f>
        <v>7000</v>
      </c>
      <c r="F139" s="118">
        <f>F143</f>
        <v>7000</v>
      </c>
      <c r="G139" s="118">
        <f>G143</f>
        <v>7000</v>
      </c>
      <c r="H139" s="118">
        <f>H143</f>
        <v>7000</v>
      </c>
      <c r="I139" s="204">
        <f>I143</f>
        <v>7000</v>
      </c>
    </row>
    <row r="140" spans="1:9" x14ac:dyDescent="0.3">
      <c r="A140" s="104" t="s">
        <v>142</v>
      </c>
      <c r="B140" s="105">
        <v>82</v>
      </c>
      <c r="C140" s="105"/>
      <c r="D140" s="105" t="s">
        <v>109</v>
      </c>
      <c r="E140" s="119"/>
      <c r="F140" s="119"/>
      <c r="G140" s="119"/>
      <c r="H140" s="131"/>
      <c r="I140" s="214"/>
    </row>
    <row r="141" spans="1:9" x14ac:dyDescent="0.3">
      <c r="A141" s="104" t="s">
        <v>158</v>
      </c>
      <c r="B141" s="105">
        <v>11</v>
      </c>
      <c r="C141" s="105"/>
      <c r="D141" s="105" t="s">
        <v>47</v>
      </c>
      <c r="E141" s="119">
        <v>7000</v>
      </c>
      <c r="F141" s="119">
        <v>7000</v>
      </c>
      <c r="G141" s="119">
        <v>7000</v>
      </c>
      <c r="H141" s="119">
        <v>7000</v>
      </c>
      <c r="I141" s="203">
        <v>7000</v>
      </c>
    </row>
    <row r="142" spans="1:9" x14ac:dyDescent="0.3">
      <c r="A142" s="2"/>
      <c r="E142" s="5"/>
      <c r="F142" s="5"/>
      <c r="G142" s="5"/>
      <c r="H142" s="14"/>
      <c r="I142" s="15"/>
    </row>
    <row r="143" spans="1:9" x14ac:dyDescent="0.3">
      <c r="A143" s="125"/>
      <c r="B143" s="124">
        <v>3</v>
      </c>
      <c r="C143" s="130"/>
      <c r="D143" s="130" t="s">
        <v>4</v>
      </c>
      <c r="E143" s="131">
        <f>E144</f>
        <v>7000</v>
      </c>
      <c r="F143" s="131">
        <f>F144</f>
        <v>7000</v>
      </c>
      <c r="G143" s="131">
        <f>G144</f>
        <v>7000</v>
      </c>
      <c r="H143" s="131">
        <f>H144</f>
        <v>7000</v>
      </c>
      <c r="I143" s="214">
        <f>I144</f>
        <v>7000</v>
      </c>
    </row>
    <row r="144" spans="1:9" ht="28.8" x14ac:dyDescent="0.3">
      <c r="A144" s="106"/>
      <c r="B144" s="8">
        <v>36</v>
      </c>
      <c r="C144" s="13"/>
      <c r="D144" s="107" t="s">
        <v>180</v>
      </c>
      <c r="E144" s="14">
        <v>7000</v>
      </c>
      <c r="F144" s="14">
        <v>7000</v>
      </c>
      <c r="G144" s="14">
        <v>7000</v>
      </c>
      <c r="H144" s="14">
        <v>7000</v>
      </c>
      <c r="I144" s="15">
        <v>7000</v>
      </c>
    </row>
    <row r="145" spans="1:9" x14ac:dyDescent="0.3">
      <c r="A145" s="2"/>
      <c r="E145" s="5"/>
      <c r="F145" s="5"/>
      <c r="G145" s="5"/>
      <c r="H145" s="14"/>
      <c r="I145" s="15"/>
    </row>
    <row r="146" spans="1:9" x14ac:dyDescent="0.3">
      <c r="A146" s="101" t="s">
        <v>141</v>
      </c>
      <c r="B146" s="102"/>
      <c r="C146" s="102" t="s">
        <v>181</v>
      </c>
      <c r="D146" s="102" t="s">
        <v>182</v>
      </c>
      <c r="E146" s="118">
        <f>SUM(E154,E162)</f>
        <v>95196.17</v>
      </c>
      <c r="F146" s="118">
        <f>F154+F162</f>
        <v>97000</v>
      </c>
      <c r="G146" s="118">
        <f>G154+G162</f>
        <v>101000</v>
      </c>
      <c r="H146" s="118">
        <f>H154+H162</f>
        <v>110500</v>
      </c>
      <c r="I146" s="204">
        <f>I154+I162</f>
        <v>114500</v>
      </c>
    </row>
    <row r="147" spans="1:9" x14ac:dyDescent="0.3">
      <c r="A147" s="104" t="s">
        <v>142</v>
      </c>
      <c r="B147" s="105">
        <v>82</v>
      </c>
      <c r="C147" s="105"/>
      <c r="D147" s="105" t="s">
        <v>109</v>
      </c>
      <c r="E147" s="119"/>
      <c r="F147" s="119"/>
      <c r="G147" s="119"/>
      <c r="H147" s="131"/>
      <c r="I147" s="214"/>
    </row>
    <row r="148" spans="1:9" x14ac:dyDescent="0.3">
      <c r="A148" s="104" t="s">
        <v>158</v>
      </c>
      <c r="B148" s="105">
        <v>11</v>
      </c>
      <c r="C148" s="105"/>
      <c r="D148" s="105" t="s">
        <v>47</v>
      </c>
      <c r="E148" s="119">
        <v>79037.52</v>
      </c>
      <c r="F148" s="119">
        <v>82000</v>
      </c>
      <c r="G148" s="119">
        <f>G146-G149-G150-G151-G152</f>
        <v>82000</v>
      </c>
      <c r="H148" s="119">
        <f>H146-H149-H150-H151-H152</f>
        <v>109000</v>
      </c>
      <c r="I148" s="203">
        <v>114500</v>
      </c>
    </row>
    <row r="149" spans="1:9" x14ac:dyDescent="0.3">
      <c r="A149" s="104"/>
      <c r="B149" s="105">
        <v>32</v>
      </c>
      <c r="C149" s="105"/>
      <c r="D149" s="105" t="s">
        <v>49</v>
      </c>
      <c r="E149" s="119">
        <v>808.65</v>
      </c>
      <c r="F149" s="119">
        <v>4000</v>
      </c>
      <c r="G149" s="119">
        <v>4000</v>
      </c>
      <c r="H149" s="119">
        <v>0</v>
      </c>
      <c r="I149" s="203">
        <v>0</v>
      </c>
    </row>
    <row r="150" spans="1:9" x14ac:dyDescent="0.3">
      <c r="A150" s="104"/>
      <c r="B150" s="105">
        <v>51</v>
      </c>
      <c r="C150" s="105"/>
      <c r="D150" s="105" t="s">
        <v>24</v>
      </c>
      <c r="E150" s="119">
        <v>10300</v>
      </c>
      <c r="F150" s="119">
        <v>7000</v>
      </c>
      <c r="G150" s="119">
        <v>11000</v>
      </c>
      <c r="H150" s="119">
        <v>1500</v>
      </c>
      <c r="I150" s="203">
        <v>0</v>
      </c>
    </row>
    <row r="151" spans="1:9" x14ac:dyDescent="0.3">
      <c r="A151" s="104"/>
      <c r="B151" s="105">
        <v>52</v>
      </c>
      <c r="C151" s="105"/>
      <c r="D151" s="105" t="s">
        <v>154</v>
      </c>
      <c r="E151" s="119">
        <v>0</v>
      </c>
      <c r="F151" s="119">
        <v>0</v>
      </c>
      <c r="G151" s="119">
        <v>0</v>
      </c>
      <c r="H151" s="119">
        <v>0</v>
      </c>
      <c r="I151" s="203">
        <v>0</v>
      </c>
    </row>
    <row r="152" spans="1:9" x14ac:dyDescent="0.3">
      <c r="A152" s="104"/>
      <c r="B152" s="105">
        <v>61</v>
      </c>
      <c r="C152" s="105"/>
      <c r="D152" s="105" t="s">
        <v>56</v>
      </c>
      <c r="E152" s="119">
        <v>5050</v>
      </c>
      <c r="F152" s="119">
        <v>4000</v>
      </c>
      <c r="G152" s="119">
        <v>4000</v>
      </c>
      <c r="H152" s="119">
        <v>0</v>
      </c>
      <c r="I152" s="203">
        <v>0</v>
      </c>
    </row>
    <row r="153" spans="1:9" x14ac:dyDescent="0.3">
      <c r="A153" s="2"/>
      <c r="E153" s="5"/>
      <c r="F153" s="5"/>
      <c r="G153" s="5"/>
      <c r="H153" s="14"/>
      <c r="I153" s="15"/>
    </row>
    <row r="154" spans="1:9" x14ac:dyDescent="0.3">
      <c r="A154" s="125"/>
      <c r="B154" s="124">
        <v>3</v>
      </c>
      <c r="C154" s="130"/>
      <c r="D154" s="130" t="s">
        <v>4</v>
      </c>
      <c r="E154" s="131">
        <f>SUM(E156,E158,E160)</f>
        <v>94133.69</v>
      </c>
      <c r="F154" s="131">
        <f>F156+F158+F160</f>
        <v>95000</v>
      </c>
      <c r="G154" s="131">
        <f>G156+G158+G160</f>
        <v>99000</v>
      </c>
      <c r="H154" s="131">
        <f>H156+H158+H160</f>
        <v>100500</v>
      </c>
      <c r="I154" s="214">
        <f>I156+I158+I160</f>
        <v>104500</v>
      </c>
    </row>
    <row r="155" spans="1:9" x14ac:dyDescent="0.3">
      <c r="A155" s="125"/>
      <c r="B155" s="124"/>
      <c r="C155" s="130"/>
      <c r="D155" s="130"/>
      <c r="E155" s="131"/>
      <c r="F155" s="131"/>
      <c r="G155" s="131"/>
      <c r="H155" s="131"/>
      <c r="I155" s="214"/>
    </row>
    <row r="156" spans="1:9" x14ac:dyDescent="0.3">
      <c r="A156" s="125"/>
      <c r="B156" s="124">
        <v>31</v>
      </c>
      <c r="C156" s="130"/>
      <c r="D156" s="130" t="s">
        <v>35</v>
      </c>
      <c r="E156" s="131">
        <v>41495.26</v>
      </c>
      <c r="F156" s="131">
        <v>64000</v>
      </c>
      <c r="G156" s="131">
        <v>68000</v>
      </c>
      <c r="H156" s="131">
        <v>68000</v>
      </c>
      <c r="I156" s="214">
        <v>70000</v>
      </c>
    </row>
    <row r="157" spans="1:9" x14ac:dyDescent="0.3">
      <c r="A157" s="125"/>
      <c r="B157" s="124"/>
      <c r="C157" s="130"/>
      <c r="D157" s="130"/>
      <c r="E157" s="131"/>
      <c r="F157" s="131"/>
      <c r="G157" s="131"/>
      <c r="H157" s="131"/>
      <c r="I157" s="214"/>
    </row>
    <row r="158" spans="1:9" x14ac:dyDescent="0.3">
      <c r="A158" s="125"/>
      <c r="B158" s="124">
        <v>32</v>
      </c>
      <c r="C158" s="130"/>
      <c r="D158" s="130" t="s">
        <v>36</v>
      </c>
      <c r="E158" s="131">
        <v>52160.58</v>
      </c>
      <c r="F158" s="131">
        <v>30500</v>
      </c>
      <c r="G158" s="131">
        <v>30500</v>
      </c>
      <c r="H158" s="131">
        <v>32000</v>
      </c>
      <c r="I158" s="214">
        <v>34000</v>
      </c>
    </row>
    <row r="159" spans="1:9" x14ac:dyDescent="0.3">
      <c r="A159" s="125"/>
      <c r="B159" s="124"/>
      <c r="C159" s="130"/>
      <c r="D159" s="130"/>
      <c r="E159" s="131"/>
      <c r="F159" s="131"/>
      <c r="G159" s="131"/>
      <c r="H159" s="131"/>
      <c r="I159" s="214"/>
    </row>
    <row r="160" spans="1:9" x14ac:dyDescent="0.3">
      <c r="A160" s="125"/>
      <c r="B160" s="124">
        <v>34</v>
      </c>
      <c r="C160" s="130"/>
      <c r="D160" s="130" t="s">
        <v>37</v>
      </c>
      <c r="E160" s="131">
        <v>477.85</v>
      </c>
      <c r="F160" s="131">
        <v>500</v>
      </c>
      <c r="G160" s="131">
        <v>500</v>
      </c>
      <c r="H160" s="131">
        <v>500</v>
      </c>
      <c r="I160" s="214">
        <v>500</v>
      </c>
    </row>
    <row r="161" spans="1:9" x14ac:dyDescent="0.3">
      <c r="A161" s="106"/>
      <c r="B161" s="8"/>
      <c r="C161" s="13"/>
      <c r="D161" s="13"/>
      <c r="E161" s="14"/>
      <c r="F161" s="14"/>
      <c r="G161" s="14"/>
      <c r="H161" s="14"/>
      <c r="I161" s="15"/>
    </row>
    <row r="162" spans="1:9" x14ac:dyDescent="0.3">
      <c r="A162" s="106"/>
      <c r="B162" s="8">
        <v>4</v>
      </c>
      <c r="C162" s="13"/>
      <c r="D162" s="130" t="s">
        <v>438</v>
      </c>
      <c r="E162" s="14">
        <v>1062.48</v>
      </c>
      <c r="F162" s="14">
        <f>F163</f>
        <v>2000</v>
      </c>
      <c r="G162" s="14">
        <f>G163</f>
        <v>2000</v>
      </c>
      <c r="H162" s="14">
        <f>H163</f>
        <v>10000</v>
      </c>
      <c r="I162" s="15">
        <f>I163</f>
        <v>10000</v>
      </c>
    </row>
    <row r="163" spans="1:9" ht="28.8" x14ac:dyDescent="0.3">
      <c r="A163" s="106"/>
      <c r="B163" s="8">
        <v>42</v>
      </c>
      <c r="C163" s="13"/>
      <c r="D163" s="107" t="s">
        <v>155</v>
      </c>
      <c r="E163" s="14">
        <v>1062.48</v>
      </c>
      <c r="F163" s="14">
        <v>2000</v>
      </c>
      <c r="G163" s="14">
        <v>2000</v>
      </c>
      <c r="H163" s="14">
        <v>10000</v>
      </c>
      <c r="I163" s="15">
        <v>10000</v>
      </c>
    </row>
    <row r="164" spans="1:9" x14ac:dyDescent="0.3">
      <c r="A164" s="2"/>
      <c r="E164" s="5"/>
      <c r="F164" s="5"/>
      <c r="G164" s="5"/>
      <c r="H164" s="14"/>
      <c r="I164" s="15"/>
    </row>
    <row r="165" spans="1:9" x14ac:dyDescent="0.3">
      <c r="A165" s="101" t="s">
        <v>164</v>
      </c>
      <c r="B165" s="102"/>
      <c r="C165" s="102" t="s">
        <v>183</v>
      </c>
      <c r="D165" s="102" t="s">
        <v>184</v>
      </c>
      <c r="E165" s="118">
        <f>E171</f>
        <v>187.5</v>
      </c>
      <c r="F165" s="118">
        <f>F171</f>
        <v>43000</v>
      </c>
      <c r="G165" s="118">
        <f>G171</f>
        <v>43000</v>
      </c>
      <c r="H165" s="118">
        <f>H171</f>
        <v>43000</v>
      </c>
      <c r="I165" s="204">
        <f>I171</f>
        <v>43000</v>
      </c>
    </row>
    <row r="166" spans="1:9" x14ac:dyDescent="0.3">
      <c r="A166" s="104" t="s">
        <v>142</v>
      </c>
      <c r="B166" s="105">
        <v>82</v>
      </c>
      <c r="C166" s="105"/>
      <c r="D166" s="105" t="s">
        <v>109</v>
      </c>
      <c r="E166" s="119"/>
      <c r="F166" s="119"/>
      <c r="G166" s="119"/>
      <c r="H166" s="131"/>
      <c r="I166" s="214"/>
    </row>
    <row r="167" spans="1:9" x14ac:dyDescent="0.3">
      <c r="A167" s="104" t="s">
        <v>158</v>
      </c>
      <c r="B167" s="105">
        <v>11</v>
      </c>
      <c r="C167" s="105"/>
      <c r="D167" s="105" t="s">
        <v>47</v>
      </c>
      <c r="E167" s="119">
        <v>0</v>
      </c>
      <c r="F167" s="119">
        <v>10000</v>
      </c>
      <c r="G167" s="119">
        <v>10000</v>
      </c>
      <c r="H167" s="119">
        <v>10000</v>
      </c>
      <c r="I167" s="203">
        <v>40000</v>
      </c>
    </row>
    <row r="168" spans="1:9" x14ac:dyDescent="0.3">
      <c r="A168" s="104"/>
      <c r="B168" s="105">
        <v>41</v>
      </c>
      <c r="C168" s="105"/>
      <c r="D168" s="105" t="s">
        <v>185</v>
      </c>
      <c r="E168" s="119">
        <v>187.5</v>
      </c>
      <c r="F168" s="119">
        <v>3000</v>
      </c>
      <c r="G168" s="119">
        <v>3000</v>
      </c>
      <c r="H168" s="119">
        <v>3000</v>
      </c>
      <c r="I168" s="203">
        <v>3000</v>
      </c>
    </row>
    <row r="169" spans="1:9" x14ac:dyDescent="0.3">
      <c r="A169" s="104"/>
      <c r="B169" s="105">
        <v>51</v>
      </c>
      <c r="C169" s="105"/>
      <c r="D169" s="105" t="s">
        <v>24</v>
      </c>
      <c r="E169" s="119">
        <v>0</v>
      </c>
      <c r="F169" s="119">
        <v>30000</v>
      </c>
      <c r="G169" s="119">
        <v>30000</v>
      </c>
      <c r="H169" s="119">
        <v>30000</v>
      </c>
      <c r="I169" s="203">
        <v>0</v>
      </c>
    </row>
    <row r="170" spans="1:9" x14ac:dyDescent="0.3">
      <c r="A170" s="2"/>
      <c r="E170" s="5"/>
      <c r="F170" s="5"/>
      <c r="G170" s="5"/>
      <c r="H170" s="14"/>
      <c r="I170" s="15"/>
    </row>
    <row r="171" spans="1:9" x14ac:dyDescent="0.3">
      <c r="A171" s="125"/>
      <c r="B171" s="124">
        <v>4</v>
      </c>
      <c r="C171" s="130"/>
      <c r="D171" s="130" t="s">
        <v>437</v>
      </c>
      <c r="E171" s="131">
        <f>E172</f>
        <v>187.5</v>
      </c>
      <c r="F171" s="131">
        <f>F172</f>
        <v>43000</v>
      </c>
      <c r="G171" s="131">
        <f>G172</f>
        <v>43000</v>
      </c>
      <c r="H171" s="131">
        <f>H172</f>
        <v>43000</v>
      </c>
      <c r="I171" s="214">
        <f>I172</f>
        <v>43000</v>
      </c>
    </row>
    <row r="172" spans="1:9" ht="28.8" x14ac:dyDescent="0.3">
      <c r="A172" s="106"/>
      <c r="B172" s="8">
        <v>42</v>
      </c>
      <c r="C172" s="13"/>
      <c r="D172" s="107" t="s">
        <v>155</v>
      </c>
      <c r="E172" s="14">
        <v>187.5</v>
      </c>
      <c r="F172" s="14">
        <v>43000</v>
      </c>
      <c r="G172" s="14">
        <v>43000</v>
      </c>
      <c r="H172" s="14">
        <v>43000</v>
      </c>
      <c r="I172" s="15">
        <v>43000</v>
      </c>
    </row>
    <row r="173" spans="1:9" x14ac:dyDescent="0.3">
      <c r="A173" s="106"/>
      <c r="B173" s="8"/>
      <c r="C173" s="13"/>
      <c r="D173" s="107"/>
      <c r="E173" s="14"/>
      <c r="F173" s="14"/>
      <c r="G173" s="14"/>
      <c r="H173" s="14"/>
      <c r="I173" s="15"/>
    </row>
    <row r="174" spans="1:9" x14ac:dyDescent="0.3">
      <c r="A174" s="109" t="s">
        <v>137</v>
      </c>
      <c r="B174" s="110"/>
      <c r="C174" s="110">
        <v>1004</v>
      </c>
      <c r="D174" s="110" t="s">
        <v>186</v>
      </c>
      <c r="E174" s="121">
        <f>E176+E183+E190+E197+E204+E215+E224+E231+E238+E248</f>
        <v>1480693.28</v>
      </c>
      <c r="F174" s="121">
        <f>F176+F183+F190+F197+F204+F215+F224+F231+F238+F248</f>
        <v>1676000</v>
      </c>
      <c r="G174" s="121">
        <f>G176+G183+G190+G197+G204+G215+G224+G231+G238+G248</f>
        <v>2056000</v>
      </c>
      <c r="H174" s="121">
        <f>H176+H183+H190+H197+H204+H215+H224+H231+H238+H248</f>
        <v>1920000</v>
      </c>
      <c r="I174" s="205">
        <f>I176+I183+I190+I197+I204+I215+I224+I231+I238+I248</f>
        <v>1930000</v>
      </c>
    </row>
    <row r="175" spans="1:9" x14ac:dyDescent="0.3">
      <c r="A175" s="2"/>
      <c r="E175" s="5"/>
      <c r="F175" s="5"/>
      <c r="G175" s="5"/>
      <c r="H175" s="14"/>
      <c r="I175" s="15"/>
    </row>
    <row r="176" spans="1:9" x14ac:dyDescent="0.3">
      <c r="A176" s="101" t="s">
        <v>141</v>
      </c>
      <c r="B176" s="102"/>
      <c r="C176" s="102" t="s">
        <v>187</v>
      </c>
      <c r="D176" s="102" t="s">
        <v>188</v>
      </c>
      <c r="E176" s="118">
        <f>E180</f>
        <v>925999.88</v>
      </c>
      <c r="F176" s="118">
        <f>F180</f>
        <v>930000</v>
      </c>
      <c r="G176" s="118">
        <f>G180</f>
        <v>1050000</v>
      </c>
      <c r="H176" s="118">
        <f>H180</f>
        <v>1100000</v>
      </c>
      <c r="I176" s="204">
        <f>I180</f>
        <v>1100000</v>
      </c>
    </row>
    <row r="177" spans="1:9" x14ac:dyDescent="0.3">
      <c r="A177" s="104" t="s">
        <v>142</v>
      </c>
      <c r="B177" s="105">
        <v>81</v>
      </c>
      <c r="C177" s="105"/>
      <c r="D177" s="105" t="s">
        <v>107</v>
      </c>
      <c r="E177" s="119"/>
      <c r="F177" s="119"/>
      <c r="G177" s="119"/>
      <c r="H177" s="131"/>
      <c r="I177" s="214"/>
    </row>
    <row r="178" spans="1:9" x14ac:dyDescent="0.3">
      <c r="A178" s="104" t="s">
        <v>158</v>
      </c>
      <c r="B178" s="105">
        <v>11</v>
      </c>
      <c r="C178" s="105"/>
      <c r="D178" s="105" t="s">
        <v>47</v>
      </c>
      <c r="E178" s="119">
        <v>925999.88</v>
      </c>
      <c r="F178" s="119">
        <v>930000</v>
      </c>
      <c r="G178" s="119">
        <v>1050000</v>
      </c>
      <c r="H178" s="119">
        <v>1100000</v>
      </c>
      <c r="I178" s="203">
        <v>1100000</v>
      </c>
    </row>
    <row r="179" spans="1:9" x14ac:dyDescent="0.3">
      <c r="A179" s="2"/>
      <c r="E179" s="5"/>
      <c r="F179" s="5"/>
      <c r="G179" s="5"/>
      <c r="H179" s="14"/>
      <c r="I179" s="15"/>
    </row>
    <row r="180" spans="1:9" x14ac:dyDescent="0.3">
      <c r="A180" s="125"/>
      <c r="B180" s="124">
        <v>3</v>
      </c>
      <c r="C180" s="130"/>
      <c r="D180" s="130" t="s">
        <v>4</v>
      </c>
      <c r="E180" s="131">
        <f>E181</f>
        <v>925999.88</v>
      </c>
      <c r="F180" s="131">
        <f>F181</f>
        <v>930000</v>
      </c>
      <c r="G180" s="131">
        <v>1050000</v>
      </c>
      <c r="H180" s="131">
        <f>H181</f>
        <v>1100000</v>
      </c>
      <c r="I180" s="214">
        <f>I181</f>
        <v>1100000</v>
      </c>
    </row>
    <row r="181" spans="1:9" x14ac:dyDescent="0.3">
      <c r="A181" s="106"/>
      <c r="B181" s="8">
        <v>38</v>
      </c>
      <c r="C181" s="13"/>
      <c r="D181" s="13" t="s">
        <v>159</v>
      </c>
      <c r="E181" s="14">
        <v>925999.88</v>
      </c>
      <c r="F181" s="14">
        <v>930000</v>
      </c>
      <c r="G181" s="14">
        <v>1050000</v>
      </c>
      <c r="H181" s="14">
        <v>1100000</v>
      </c>
      <c r="I181" s="15">
        <v>1100000</v>
      </c>
    </row>
    <row r="182" spans="1:9" x14ac:dyDescent="0.3">
      <c r="A182" s="2"/>
      <c r="E182" s="5"/>
      <c r="F182" s="5"/>
      <c r="G182" s="5"/>
      <c r="H182" s="14"/>
      <c r="I182" s="15"/>
    </row>
    <row r="183" spans="1:9" ht="28.8" x14ac:dyDescent="0.3">
      <c r="A183" s="101" t="s">
        <v>141</v>
      </c>
      <c r="B183" s="102"/>
      <c r="C183" s="102" t="s">
        <v>189</v>
      </c>
      <c r="D183" s="103" t="s">
        <v>190</v>
      </c>
      <c r="E183" s="118">
        <f>E187</f>
        <v>5976.75</v>
      </c>
      <c r="F183" s="118">
        <f>F187</f>
        <v>10000</v>
      </c>
      <c r="G183" s="118">
        <f>G187</f>
        <v>10000</v>
      </c>
      <c r="H183" s="118">
        <f>H187</f>
        <v>10000</v>
      </c>
      <c r="I183" s="204">
        <f>I187</f>
        <v>10000</v>
      </c>
    </row>
    <row r="184" spans="1:9" x14ac:dyDescent="0.3">
      <c r="A184" s="104" t="s">
        <v>142</v>
      </c>
      <c r="B184" s="105">
        <v>81</v>
      </c>
      <c r="C184" s="105"/>
      <c r="D184" s="105" t="s">
        <v>107</v>
      </c>
      <c r="E184" s="119"/>
      <c r="F184" s="119"/>
      <c r="G184" s="119"/>
      <c r="H184" s="131"/>
      <c r="I184" s="214"/>
    </row>
    <row r="185" spans="1:9" x14ac:dyDescent="0.3">
      <c r="A185" s="104" t="s">
        <v>158</v>
      </c>
      <c r="B185" s="105">
        <v>11</v>
      </c>
      <c r="C185" s="105"/>
      <c r="D185" s="105" t="s">
        <v>47</v>
      </c>
      <c r="E185" s="119">
        <v>5976.75</v>
      </c>
      <c r="F185" s="119">
        <v>10000</v>
      </c>
      <c r="G185" s="119">
        <v>10000</v>
      </c>
      <c r="H185" s="119">
        <v>10000</v>
      </c>
      <c r="I185" s="203">
        <v>10000</v>
      </c>
    </row>
    <row r="186" spans="1:9" x14ac:dyDescent="0.3">
      <c r="A186" s="2"/>
      <c r="E186" s="5"/>
      <c r="F186" s="5"/>
      <c r="G186" s="5"/>
      <c r="H186" s="14"/>
      <c r="I186" s="15"/>
    </row>
    <row r="187" spans="1:9" x14ac:dyDescent="0.3">
      <c r="A187" s="125"/>
      <c r="B187" s="124">
        <v>3</v>
      </c>
      <c r="C187" s="130"/>
      <c r="D187" s="130" t="s">
        <v>4</v>
      </c>
      <c r="E187" s="131">
        <f>E188</f>
        <v>5976.75</v>
      </c>
      <c r="F187" s="131">
        <f>F188</f>
        <v>10000</v>
      </c>
      <c r="G187" s="131">
        <f>G188</f>
        <v>10000</v>
      </c>
      <c r="H187" s="131">
        <f>H188</f>
        <v>10000</v>
      </c>
      <c r="I187" s="214">
        <f>I188</f>
        <v>10000</v>
      </c>
    </row>
    <row r="188" spans="1:9" x14ac:dyDescent="0.3">
      <c r="A188" s="106"/>
      <c r="B188" s="8">
        <v>38</v>
      </c>
      <c r="C188" s="13"/>
      <c r="D188" s="13" t="s">
        <v>159</v>
      </c>
      <c r="E188" s="14">
        <v>5976.75</v>
      </c>
      <c r="F188" s="14">
        <v>10000</v>
      </c>
      <c r="G188" s="14">
        <v>10000</v>
      </c>
      <c r="H188" s="14">
        <v>10000</v>
      </c>
      <c r="I188" s="15">
        <v>10000</v>
      </c>
    </row>
    <row r="189" spans="1:9" x14ac:dyDescent="0.3">
      <c r="A189" s="2"/>
      <c r="E189" s="5"/>
      <c r="F189" s="5"/>
      <c r="G189" s="5"/>
      <c r="H189" s="14"/>
      <c r="I189" s="15"/>
    </row>
    <row r="190" spans="1:9" x14ac:dyDescent="0.3">
      <c r="A190" s="101" t="s">
        <v>141</v>
      </c>
      <c r="B190" s="102"/>
      <c r="C190" s="102" t="s">
        <v>191</v>
      </c>
      <c r="D190" s="102" t="s">
        <v>177</v>
      </c>
      <c r="E190" s="118">
        <f>E194</f>
        <v>9430.2800000000007</v>
      </c>
      <c r="F190" s="118">
        <f>F194</f>
        <v>8000</v>
      </c>
      <c r="G190" s="118">
        <f>G194</f>
        <v>8000</v>
      </c>
      <c r="H190" s="118">
        <f>H194</f>
        <v>8000</v>
      </c>
      <c r="I190" s="204">
        <f>I194</f>
        <v>8000</v>
      </c>
    </row>
    <row r="191" spans="1:9" x14ac:dyDescent="0.3">
      <c r="A191" s="104" t="s">
        <v>142</v>
      </c>
      <c r="B191" s="105">
        <v>81</v>
      </c>
      <c r="C191" s="105"/>
      <c r="D191" s="105" t="s">
        <v>107</v>
      </c>
      <c r="E191" s="119"/>
      <c r="F191" s="119"/>
      <c r="G191" s="119"/>
      <c r="H191" s="131"/>
      <c r="I191" s="214"/>
    </row>
    <row r="192" spans="1:9" x14ac:dyDescent="0.3">
      <c r="A192" s="104" t="s">
        <v>158</v>
      </c>
      <c r="B192" s="105">
        <v>11</v>
      </c>
      <c r="C192" s="105"/>
      <c r="D192" s="105" t="s">
        <v>47</v>
      </c>
      <c r="E192" s="119">
        <v>9430.2800000000007</v>
      </c>
      <c r="F192" s="119">
        <v>8000</v>
      </c>
      <c r="G192" s="119">
        <v>8000</v>
      </c>
      <c r="H192" s="119">
        <v>8000</v>
      </c>
      <c r="I192" s="203">
        <v>8000</v>
      </c>
    </row>
    <row r="193" spans="1:9" x14ac:dyDescent="0.3">
      <c r="A193" s="2"/>
      <c r="E193" s="5"/>
      <c r="F193" s="5"/>
      <c r="G193" s="5"/>
      <c r="H193" s="14"/>
      <c r="I193" s="15"/>
    </row>
    <row r="194" spans="1:9" x14ac:dyDescent="0.3">
      <c r="A194" s="125"/>
      <c r="B194" s="124">
        <v>3</v>
      </c>
      <c r="C194" s="130"/>
      <c r="D194" s="130" t="s">
        <v>4</v>
      </c>
      <c r="E194" s="131">
        <f>E195</f>
        <v>9430.2800000000007</v>
      </c>
      <c r="F194" s="131">
        <f>F195</f>
        <v>8000</v>
      </c>
      <c r="G194" s="131">
        <f>G195</f>
        <v>8000</v>
      </c>
      <c r="H194" s="131">
        <f>H195</f>
        <v>8000</v>
      </c>
      <c r="I194" s="214">
        <f>I195</f>
        <v>8000</v>
      </c>
    </row>
    <row r="195" spans="1:9" x14ac:dyDescent="0.3">
      <c r="A195" s="106"/>
      <c r="B195" s="8">
        <v>32</v>
      </c>
      <c r="C195" s="13"/>
      <c r="D195" s="13" t="s">
        <v>36</v>
      </c>
      <c r="E195" s="14">
        <v>9430.2800000000007</v>
      </c>
      <c r="F195" s="14">
        <v>8000</v>
      </c>
      <c r="G195" s="14">
        <v>8000</v>
      </c>
      <c r="H195" s="14">
        <v>8000</v>
      </c>
      <c r="I195" s="15">
        <v>8000</v>
      </c>
    </row>
    <row r="196" spans="1:9" x14ac:dyDescent="0.3">
      <c r="A196" s="2"/>
      <c r="E196" s="5"/>
      <c r="F196" s="5"/>
      <c r="G196" s="5"/>
      <c r="H196" s="14"/>
      <c r="I196" s="15"/>
    </row>
    <row r="197" spans="1:9" ht="28.8" x14ac:dyDescent="0.3">
      <c r="A197" s="101" t="s">
        <v>141</v>
      </c>
      <c r="B197" s="102"/>
      <c r="C197" s="102" t="s">
        <v>192</v>
      </c>
      <c r="D197" s="103" t="s">
        <v>193</v>
      </c>
      <c r="E197" s="118">
        <f>E201</f>
        <v>20000</v>
      </c>
      <c r="F197" s="118">
        <f>F201</f>
        <v>20000</v>
      </c>
      <c r="G197" s="118">
        <f>G201</f>
        <v>30000</v>
      </c>
      <c r="H197" s="118">
        <f>H201</f>
        <v>20000</v>
      </c>
      <c r="I197" s="204">
        <f>I201</f>
        <v>20000</v>
      </c>
    </row>
    <row r="198" spans="1:9" x14ac:dyDescent="0.3">
      <c r="A198" s="104" t="s">
        <v>142</v>
      </c>
      <c r="B198" s="105">
        <v>81</v>
      </c>
      <c r="C198" s="105"/>
      <c r="D198" s="105" t="s">
        <v>107</v>
      </c>
      <c r="E198" s="119"/>
      <c r="F198" s="119"/>
      <c r="G198" s="119"/>
      <c r="H198" s="131"/>
      <c r="I198" s="214"/>
    </row>
    <row r="199" spans="1:9" x14ac:dyDescent="0.3">
      <c r="A199" s="104" t="s">
        <v>158</v>
      </c>
      <c r="B199" s="105">
        <v>11</v>
      </c>
      <c r="C199" s="105"/>
      <c r="D199" s="105" t="s">
        <v>47</v>
      </c>
      <c r="E199" s="119">
        <v>20000</v>
      </c>
      <c r="F199" s="119">
        <v>20000</v>
      </c>
      <c r="G199" s="119">
        <v>30000</v>
      </c>
      <c r="H199" s="119">
        <v>20000</v>
      </c>
      <c r="I199" s="203">
        <v>20000</v>
      </c>
    </row>
    <row r="200" spans="1:9" x14ac:dyDescent="0.3">
      <c r="A200" s="2"/>
      <c r="E200" s="5"/>
      <c r="F200" s="5"/>
      <c r="G200" s="5"/>
      <c r="H200" s="14"/>
      <c r="I200" s="15"/>
    </row>
    <row r="201" spans="1:9" x14ac:dyDescent="0.3">
      <c r="A201" s="125"/>
      <c r="B201" s="124">
        <v>3</v>
      </c>
      <c r="C201" s="130"/>
      <c r="D201" s="130" t="s">
        <v>4</v>
      </c>
      <c r="E201" s="131">
        <f>E202</f>
        <v>20000</v>
      </c>
      <c r="F201" s="131">
        <f>F202</f>
        <v>20000</v>
      </c>
      <c r="G201" s="131">
        <f>G202</f>
        <v>30000</v>
      </c>
      <c r="H201" s="131">
        <f>H202</f>
        <v>20000</v>
      </c>
      <c r="I201" s="214">
        <f>I202</f>
        <v>20000</v>
      </c>
    </row>
    <row r="202" spans="1:9" x14ac:dyDescent="0.3">
      <c r="A202" s="106"/>
      <c r="B202" s="8">
        <v>38</v>
      </c>
      <c r="C202" s="13"/>
      <c r="D202" s="13" t="s">
        <v>159</v>
      </c>
      <c r="E202" s="14">
        <v>20000</v>
      </c>
      <c r="F202" s="14">
        <v>20000</v>
      </c>
      <c r="G202" s="14">
        <v>30000</v>
      </c>
      <c r="H202" s="14">
        <v>20000</v>
      </c>
      <c r="I202" s="15">
        <v>20000</v>
      </c>
    </row>
    <row r="203" spans="1:9" x14ac:dyDescent="0.3">
      <c r="A203" s="2"/>
      <c r="E203" s="5"/>
      <c r="F203" s="5"/>
      <c r="G203" s="5"/>
      <c r="H203" s="14"/>
      <c r="I203" s="15"/>
    </row>
    <row r="204" spans="1:9" ht="28.8" x14ac:dyDescent="0.3">
      <c r="A204" s="101" t="s">
        <v>141</v>
      </c>
      <c r="B204" s="102"/>
      <c r="C204" s="102" t="s">
        <v>194</v>
      </c>
      <c r="D204" s="103" t="s">
        <v>195</v>
      </c>
      <c r="E204" s="118">
        <f>SUM(E209,E212)</f>
        <v>53584.380000000005</v>
      </c>
      <c r="F204" s="118">
        <v>53000</v>
      </c>
      <c r="G204" s="118">
        <f>G209+G212</f>
        <v>53000</v>
      </c>
      <c r="H204" s="118">
        <f>H209+H212</f>
        <v>53000</v>
      </c>
      <c r="I204" s="204">
        <f>I209+I212</f>
        <v>53000</v>
      </c>
    </row>
    <row r="205" spans="1:9" x14ac:dyDescent="0.3">
      <c r="A205" s="104" t="s">
        <v>142</v>
      </c>
      <c r="B205" s="105">
        <v>81</v>
      </c>
      <c r="C205" s="105"/>
      <c r="D205" s="105" t="s">
        <v>107</v>
      </c>
      <c r="E205" s="119"/>
      <c r="F205" s="119"/>
      <c r="G205" s="119"/>
      <c r="H205" s="131"/>
      <c r="I205" s="214"/>
    </row>
    <row r="206" spans="1:9" x14ac:dyDescent="0.3">
      <c r="A206" s="104" t="s">
        <v>158</v>
      </c>
      <c r="B206" s="105">
        <v>11</v>
      </c>
      <c r="C206" s="105"/>
      <c r="D206" s="105" t="s">
        <v>47</v>
      </c>
      <c r="E206" s="119">
        <v>43399.38</v>
      </c>
      <c r="F206" s="119">
        <v>53000</v>
      </c>
      <c r="G206" s="119">
        <v>53000</v>
      </c>
      <c r="H206" s="119">
        <v>53000</v>
      </c>
      <c r="I206" s="203">
        <v>53000</v>
      </c>
    </row>
    <row r="207" spans="1:9" x14ac:dyDescent="0.3">
      <c r="A207" s="104"/>
      <c r="B207" s="105">
        <v>51</v>
      </c>
      <c r="C207" s="105"/>
      <c r="D207" s="105" t="s">
        <v>24</v>
      </c>
      <c r="E207" s="119">
        <v>10185</v>
      </c>
      <c r="F207" s="119">
        <v>0</v>
      </c>
      <c r="G207" s="119">
        <v>0</v>
      </c>
      <c r="H207" s="119">
        <v>0</v>
      </c>
      <c r="I207" s="203">
        <v>0</v>
      </c>
    </row>
    <row r="208" spans="1:9" x14ac:dyDescent="0.3">
      <c r="A208" s="2"/>
      <c r="E208" s="5"/>
      <c r="F208" s="5"/>
      <c r="G208" s="5"/>
      <c r="H208" s="14"/>
      <c r="I208" s="15"/>
    </row>
    <row r="209" spans="1:9" x14ac:dyDescent="0.3">
      <c r="A209" s="125"/>
      <c r="B209" s="124">
        <v>3</v>
      </c>
      <c r="C209" s="130"/>
      <c r="D209" s="130" t="s">
        <v>4</v>
      </c>
      <c r="E209" s="131">
        <f>E210</f>
        <v>50991.91</v>
      </c>
      <c r="F209" s="131">
        <v>50000</v>
      </c>
      <c r="G209" s="131">
        <f>G210</f>
        <v>50000</v>
      </c>
      <c r="H209" s="131">
        <f>H210</f>
        <v>50000</v>
      </c>
      <c r="I209" s="214">
        <f>I210</f>
        <v>50000</v>
      </c>
    </row>
    <row r="210" spans="1:9" x14ac:dyDescent="0.3">
      <c r="A210" s="106"/>
      <c r="B210" s="8">
        <v>32</v>
      </c>
      <c r="C210" s="13"/>
      <c r="D210" s="13" t="s">
        <v>36</v>
      </c>
      <c r="E210" s="14">
        <v>50991.91</v>
      </c>
      <c r="F210" s="14">
        <v>50000</v>
      </c>
      <c r="G210" s="14">
        <v>50000</v>
      </c>
      <c r="H210" s="14">
        <v>50000</v>
      </c>
      <c r="I210" s="15">
        <v>50000</v>
      </c>
    </row>
    <row r="211" spans="1:9" x14ac:dyDescent="0.3">
      <c r="A211" s="2"/>
      <c r="B211" s="28"/>
      <c r="E211" s="5"/>
      <c r="F211" s="5"/>
      <c r="G211" s="5"/>
      <c r="H211" s="14"/>
      <c r="I211" s="15"/>
    </row>
    <row r="212" spans="1:9" x14ac:dyDescent="0.3">
      <c r="A212" s="106"/>
      <c r="B212" s="8">
        <v>4</v>
      </c>
      <c r="C212" s="13"/>
      <c r="D212" s="130" t="s">
        <v>437</v>
      </c>
      <c r="E212" s="14">
        <v>2592.4699999999998</v>
      </c>
      <c r="F212" s="14">
        <v>3000</v>
      </c>
      <c r="G212" s="14">
        <f>G213</f>
        <v>3000</v>
      </c>
      <c r="H212" s="14">
        <v>3000</v>
      </c>
      <c r="I212" s="15">
        <v>3000</v>
      </c>
    </row>
    <row r="213" spans="1:9" ht="28.8" x14ac:dyDescent="0.3">
      <c r="A213" s="106"/>
      <c r="B213" s="8">
        <v>42</v>
      </c>
      <c r="C213" s="13"/>
      <c r="D213" s="107" t="s">
        <v>155</v>
      </c>
      <c r="E213" s="14">
        <v>2592.4699999999998</v>
      </c>
      <c r="F213" s="14">
        <v>3000</v>
      </c>
      <c r="G213" s="14">
        <v>3000</v>
      </c>
      <c r="H213" s="14">
        <v>3000</v>
      </c>
      <c r="I213" s="15">
        <v>3000</v>
      </c>
    </row>
    <row r="214" spans="1:9" x14ac:dyDescent="0.3">
      <c r="A214" s="2"/>
      <c r="E214" s="5"/>
      <c r="F214" s="5"/>
      <c r="G214" s="5"/>
      <c r="H214" s="14"/>
      <c r="I214" s="15"/>
    </row>
    <row r="215" spans="1:9" x14ac:dyDescent="0.3">
      <c r="A215" s="101" t="s">
        <v>141</v>
      </c>
      <c r="B215" s="102"/>
      <c r="C215" s="102" t="s">
        <v>196</v>
      </c>
      <c r="D215" s="102" t="s">
        <v>197</v>
      </c>
      <c r="E215" s="118">
        <f>E219</f>
        <v>31927.919999999998</v>
      </c>
      <c r="F215" s="118">
        <f>F219</f>
        <v>35000</v>
      </c>
      <c r="G215" s="118">
        <f>G219</f>
        <v>35000</v>
      </c>
      <c r="H215" s="118">
        <f>H219</f>
        <v>35000</v>
      </c>
      <c r="I215" s="204">
        <f>I219</f>
        <v>35000</v>
      </c>
    </row>
    <row r="216" spans="1:9" x14ac:dyDescent="0.3">
      <c r="A216" s="104" t="s">
        <v>142</v>
      </c>
      <c r="B216" s="105">
        <v>81</v>
      </c>
      <c r="C216" s="105"/>
      <c r="D216" s="105" t="s">
        <v>107</v>
      </c>
      <c r="E216" s="119"/>
      <c r="F216" s="119"/>
      <c r="G216" s="119"/>
      <c r="H216" s="131"/>
      <c r="I216" s="214"/>
    </row>
    <row r="217" spans="1:9" x14ac:dyDescent="0.3">
      <c r="A217" s="104" t="s">
        <v>158</v>
      </c>
      <c r="B217" s="105">
        <v>11</v>
      </c>
      <c r="C217" s="105"/>
      <c r="D217" s="105" t="s">
        <v>47</v>
      </c>
      <c r="E217" s="119">
        <v>31927.919999999998</v>
      </c>
      <c r="F217" s="119">
        <v>35000</v>
      </c>
      <c r="G217" s="119">
        <v>35000</v>
      </c>
      <c r="H217" s="119">
        <v>35000</v>
      </c>
      <c r="I217" s="203">
        <v>35000</v>
      </c>
    </row>
    <row r="218" spans="1:9" x14ac:dyDescent="0.3">
      <c r="A218" s="2"/>
      <c r="E218" s="5"/>
      <c r="F218" s="5"/>
      <c r="G218" s="5"/>
      <c r="H218" s="14"/>
      <c r="I218" s="15"/>
    </row>
    <row r="219" spans="1:9" x14ac:dyDescent="0.3">
      <c r="A219" s="125"/>
      <c r="B219" s="124">
        <v>3</v>
      </c>
      <c r="C219" s="130"/>
      <c r="D219" s="130" t="s">
        <v>4</v>
      </c>
      <c r="E219" s="131">
        <f>E220+E222</f>
        <v>31927.919999999998</v>
      </c>
      <c r="F219" s="131">
        <f>F220+F222</f>
        <v>35000</v>
      </c>
      <c r="G219" s="131">
        <f>G220+G222</f>
        <v>35000</v>
      </c>
      <c r="H219" s="131">
        <f>H220+H222</f>
        <v>35000</v>
      </c>
      <c r="I219" s="214">
        <f>I220+I222</f>
        <v>35000</v>
      </c>
    </row>
    <row r="220" spans="1:9" x14ac:dyDescent="0.3">
      <c r="A220" s="106"/>
      <c r="B220" s="8">
        <v>32</v>
      </c>
      <c r="C220" s="13"/>
      <c r="D220" s="13" t="s">
        <v>36</v>
      </c>
      <c r="E220" s="14">
        <v>31927.919999999998</v>
      </c>
      <c r="F220" s="14">
        <v>30000</v>
      </c>
      <c r="G220" s="14">
        <v>30000</v>
      </c>
      <c r="H220" s="14">
        <v>30000</v>
      </c>
      <c r="I220" s="15">
        <v>30000</v>
      </c>
    </row>
    <row r="221" spans="1:9" x14ac:dyDescent="0.3">
      <c r="A221" s="2"/>
      <c r="B221" s="28"/>
      <c r="E221" s="5"/>
      <c r="F221" s="5"/>
      <c r="G221" s="5"/>
      <c r="H221" s="14"/>
      <c r="I221" s="15"/>
    </row>
    <row r="222" spans="1:9" x14ac:dyDescent="0.3">
      <c r="A222" s="106"/>
      <c r="B222" s="8">
        <v>38</v>
      </c>
      <c r="C222" s="13"/>
      <c r="D222" s="13" t="s">
        <v>40</v>
      </c>
      <c r="E222" s="14">
        <v>0</v>
      </c>
      <c r="F222" s="14">
        <v>5000</v>
      </c>
      <c r="G222" s="14">
        <v>5000</v>
      </c>
      <c r="H222" s="14">
        <v>5000</v>
      </c>
      <c r="I222" s="15">
        <v>5000</v>
      </c>
    </row>
    <row r="223" spans="1:9" x14ac:dyDescent="0.3">
      <c r="A223" s="2"/>
      <c r="E223" s="5"/>
      <c r="F223" s="5"/>
      <c r="G223" s="5"/>
      <c r="H223" s="14"/>
      <c r="I223" s="15"/>
    </row>
    <row r="224" spans="1:9" x14ac:dyDescent="0.3">
      <c r="A224" s="101" t="s">
        <v>141</v>
      </c>
      <c r="B224" s="102"/>
      <c r="C224" s="102" t="s">
        <v>198</v>
      </c>
      <c r="D224" s="102" t="s">
        <v>199</v>
      </c>
      <c r="E224" s="118">
        <f>E228</f>
        <v>80783.33</v>
      </c>
      <c r="F224" s="118">
        <f>F228</f>
        <v>50000</v>
      </c>
      <c r="G224" s="118">
        <f>G228</f>
        <v>80000</v>
      </c>
      <c r="H224" s="118">
        <f>H228</f>
        <v>80000</v>
      </c>
      <c r="I224" s="204">
        <f>I228</f>
        <v>80000</v>
      </c>
    </row>
    <row r="225" spans="1:9" x14ac:dyDescent="0.3">
      <c r="A225" s="104" t="s">
        <v>142</v>
      </c>
      <c r="B225" s="105">
        <v>81</v>
      </c>
      <c r="C225" s="105"/>
      <c r="D225" s="105" t="s">
        <v>107</v>
      </c>
      <c r="E225" s="119"/>
      <c r="F225" s="119"/>
      <c r="G225" s="119"/>
      <c r="H225" s="131"/>
      <c r="I225" s="214"/>
    </row>
    <row r="226" spans="1:9" x14ac:dyDescent="0.3">
      <c r="A226" s="104" t="s">
        <v>158</v>
      </c>
      <c r="B226" s="105">
        <v>11</v>
      </c>
      <c r="C226" s="105"/>
      <c r="D226" s="105" t="s">
        <v>47</v>
      </c>
      <c r="E226" s="119">
        <v>80783.33</v>
      </c>
      <c r="F226" s="119">
        <v>50000</v>
      </c>
      <c r="G226" s="119">
        <v>80000</v>
      </c>
      <c r="H226" s="119">
        <v>80000</v>
      </c>
      <c r="I226" s="203">
        <v>80000</v>
      </c>
    </row>
    <row r="227" spans="1:9" x14ac:dyDescent="0.3">
      <c r="A227" s="2"/>
      <c r="E227" s="5"/>
      <c r="F227" s="5"/>
      <c r="G227" s="5"/>
      <c r="H227" s="14"/>
      <c r="I227" s="15"/>
    </row>
    <row r="228" spans="1:9" x14ac:dyDescent="0.3">
      <c r="A228" s="125"/>
      <c r="B228" s="124">
        <v>3</v>
      </c>
      <c r="C228" s="130"/>
      <c r="D228" s="130" t="s">
        <v>4</v>
      </c>
      <c r="E228" s="131">
        <f>E229</f>
        <v>80783.33</v>
      </c>
      <c r="F228" s="131">
        <f>F229</f>
        <v>50000</v>
      </c>
      <c r="G228" s="131">
        <f>G229</f>
        <v>80000</v>
      </c>
      <c r="H228" s="131">
        <f>H229</f>
        <v>80000</v>
      </c>
      <c r="I228" s="214">
        <f>I229</f>
        <v>80000</v>
      </c>
    </row>
    <row r="229" spans="1:9" x14ac:dyDescent="0.3">
      <c r="A229" s="106"/>
      <c r="B229" s="8">
        <v>38</v>
      </c>
      <c r="C229" s="13"/>
      <c r="D229" s="13" t="s">
        <v>159</v>
      </c>
      <c r="E229" s="14">
        <v>80783.33</v>
      </c>
      <c r="F229" s="14">
        <v>50000</v>
      </c>
      <c r="G229" s="14">
        <v>80000</v>
      </c>
      <c r="H229" s="14">
        <v>80000</v>
      </c>
      <c r="I229" s="15">
        <v>80000</v>
      </c>
    </row>
    <row r="230" spans="1:9" x14ac:dyDescent="0.3">
      <c r="A230" s="2"/>
      <c r="E230" s="5"/>
      <c r="F230" s="5"/>
      <c r="G230" s="5"/>
      <c r="H230" s="14"/>
      <c r="I230" s="15"/>
    </row>
    <row r="231" spans="1:9" ht="28.8" x14ac:dyDescent="0.3">
      <c r="A231" s="101" t="s">
        <v>141</v>
      </c>
      <c r="B231" s="102"/>
      <c r="C231" s="102" t="s">
        <v>200</v>
      </c>
      <c r="D231" s="103" t="s">
        <v>201</v>
      </c>
      <c r="E231" s="118">
        <f>E235</f>
        <v>4000</v>
      </c>
      <c r="F231" s="118">
        <f>F235</f>
        <v>4000</v>
      </c>
      <c r="G231" s="118">
        <f>G235</f>
        <v>4000</v>
      </c>
      <c r="H231" s="118">
        <f>H235</f>
        <v>4000</v>
      </c>
      <c r="I231" s="204">
        <f>I235</f>
        <v>4000</v>
      </c>
    </row>
    <row r="232" spans="1:9" x14ac:dyDescent="0.3">
      <c r="A232" s="104" t="s">
        <v>142</v>
      </c>
      <c r="B232" s="105">
        <v>81</v>
      </c>
      <c r="C232" s="105"/>
      <c r="D232" s="105" t="s">
        <v>107</v>
      </c>
      <c r="E232" s="119"/>
      <c r="F232" s="119"/>
      <c r="G232" s="119"/>
      <c r="H232" s="131"/>
      <c r="I232" s="214"/>
    </row>
    <row r="233" spans="1:9" x14ac:dyDescent="0.3">
      <c r="A233" s="104" t="s">
        <v>158</v>
      </c>
      <c r="B233" s="105">
        <v>11</v>
      </c>
      <c r="C233" s="105"/>
      <c r="D233" s="105" t="s">
        <v>47</v>
      </c>
      <c r="E233" s="119">
        <v>4000</v>
      </c>
      <c r="F233" s="119">
        <v>4000</v>
      </c>
      <c r="G233" s="119">
        <v>4000</v>
      </c>
      <c r="H233" s="119">
        <v>4000</v>
      </c>
      <c r="I233" s="203">
        <v>4000</v>
      </c>
    </row>
    <row r="234" spans="1:9" x14ac:dyDescent="0.3">
      <c r="A234" s="2"/>
      <c r="E234" s="5"/>
      <c r="F234" s="5"/>
      <c r="G234" s="5"/>
      <c r="H234" s="14"/>
      <c r="I234" s="15"/>
    </row>
    <row r="235" spans="1:9" x14ac:dyDescent="0.3">
      <c r="A235" s="125"/>
      <c r="B235" s="124">
        <v>3</v>
      </c>
      <c r="C235" s="130"/>
      <c r="D235" s="130" t="s">
        <v>4</v>
      </c>
      <c r="E235" s="131">
        <f>E236</f>
        <v>4000</v>
      </c>
      <c r="F235" s="131">
        <f>F236</f>
        <v>4000</v>
      </c>
      <c r="G235" s="131">
        <f>G236</f>
        <v>4000</v>
      </c>
      <c r="H235" s="131">
        <f>H236</f>
        <v>4000</v>
      </c>
      <c r="I235" s="214">
        <f>I236</f>
        <v>4000</v>
      </c>
    </row>
    <row r="236" spans="1:9" x14ac:dyDescent="0.3">
      <c r="A236" s="106"/>
      <c r="B236" s="8">
        <v>38</v>
      </c>
      <c r="C236" s="13"/>
      <c r="D236" s="13" t="s">
        <v>40</v>
      </c>
      <c r="E236" s="14">
        <v>4000</v>
      </c>
      <c r="F236" s="14">
        <v>4000</v>
      </c>
      <c r="G236" s="14">
        <v>4000</v>
      </c>
      <c r="H236" s="14">
        <v>4000</v>
      </c>
      <c r="I236" s="15">
        <v>4000</v>
      </c>
    </row>
    <row r="237" spans="1:9" x14ac:dyDescent="0.3">
      <c r="A237" s="2"/>
      <c r="E237" s="5"/>
      <c r="F237" s="5"/>
      <c r="G237" s="5"/>
      <c r="H237" s="14"/>
      <c r="I237" s="15"/>
    </row>
    <row r="238" spans="1:9" ht="45.6" customHeight="1" x14ac:dyDescent="0.3">
      <c r="A238" s="101" t="s">
        <v>141</v>
      </c>
      <c r="B238" s="102"/>
      <c r="C238" s="102" t="s">
        <v>202</v>
      </c>
      <c r="D238" s="103" t="s">
        <v>203</v>
      </c>
      <c r="E238" s="118">
        <f>E243</f>
        <v>348990.74</v>
      </c>
      <c r="F238" s="118">
        <f>F243</f>
        <v>330000</v>
      </c>
      <c r="G238" s="118">
        <f>G243</f>
        <v>550000</v>
      </c>
      <c r="H238" s="118">
        <f>H243</f>
        <v>610000</v>
      </c>
      <c r="I238" s="204">
        <f>I243</f>
        <v>620000</v>
      </c>
    </row>
    <row r="239" spans="1:9" x14ac:dyDescent="0.3">
      <c r="A239" s="104" t="s">
        <v>142</v>
      </c>
      <c r="B239" s="105">
        <v>81</v>
      </c>
      <c r="C239" s="105"/>
      <c r="D239" s="105" t="s">
        <v>107</v>
      </c>
      <c r="E239" s="119"/>
      <c r="F239" s="119"/>
      <c r="G239" s="119"/>
      <c r="H239" s="131"/>
      <c r="I239" s="214"/>
    </row>
    <row r="240" spans="1:9" x14ac:dyDescent="0.3">
      <c r="A240" s="104" t="s">
        <v>158</v>
      </c>
      <c r="B240" s="105">
        <v>11</v>
      </c>
      <c r="C240" s="105"/>
      <c r="D240" s="105" t="s">
        <v>47</v>
      </c>
      <c r="E240" s="119">
        <v>348990.74</v>
      </c>
      <c r="F240" s="119">
        <v>300000</v>
      </c>
      <c r="G240" s="119">
        <v>520000</v>
      </c>
      <c r="H240" s="119">
        <v>600000</v>
      </c>
      <c r="I240" s="203">
        <v>620000</v>
      </c>
    </row>
    <row r="241" spans="1:9" x14ac:dyDescent="0.3">
      <c r="A241" s="104"/>
      <c r="B241" s="105">
        <v>51</v>
      </c>
      <c r="C241" s="105"/>
      <c r="D241" s="105" t="s">
        <v>24</v>
      </c>
      <c r="E241" s="119">
        <v>0</v>
      </c>
      <c r="F241" s="119">
        <v>30000</v>
      </c>
      <c r="G241" s="119">
        <v>30000</v>
      </c>
      <c r="H241" s="119">
        <v>10000</v>
      </c>
      <c r="I241" s="203">
        <v>0</v>
      </c>
    </row>
    <row r="242" spans="1:9" x14ac:dyDescent="0.3">
      <c r="A242" s="2"/>
      <c r="E242" s="5"/>
      <c r="F242" s="5"/>
      <c r="G242" s="5"/>
      <c r="H242" s="14"/>
      <c r="I242" s="15"/>
    </row>
    <row r="243" spans="1:9" x14ac:dyDescent="0.3">
      <c r="A243" s="125"/>
      <c r="B243" s="124">
        <v>3</v>
      </c>
      <c r="C243" s="130"/>
      <c r="D243" s="130" t="s">
        <v>4</v>
      </c>
      <c r="E243" s="131">
        <f>E244+E246</f>
        <v>348990.74</v>
      </c>
      <c r="F243" s="131">
        <f>F244+F246</f>
        <v>330000</v>
      </c>
      <c r="G243" s="131">
        <f>G244+G246</f>
        <v>550000</v>
      </c>
      <c r="H243" s="131">
        <f>H244+H246</f>
        <v>610000</v>
      </c>
      <c r="I243" s="214">
        <f>I244+I246</f>
        <v>620000</v>
      </c>
    </row>
    <row r="244" spans="1:9" x14ac:dyDescent="0.3">
      <c r="A244" s="106"/>
      <c r="B244" s="8">
        <v>32</v>
      </c>
      <c r="C244" s="13"/>
      <c r="D244" s="13" t="s">
        <v>36</v>
      </c>
      <c r="E244" s="14">
        <v>311325.74</v>
      </c>
      <c r="F244" s="14">
        <v>320000</v>
      </c>
      <c r="G244" s="14">
        <v>540000</v>
      </c>
      <c r="H244" s="14">
        <v>600000</v>
      </c>
      <c r="I244" s="15">
        <v>610000</v>
      </c>
    </row>
    <row r="245" spans="1:9" x14ac:dyDescent="0.3">
      <c r="A245" s="2"/>
      <c r="E245" s="5"/>
      <c r="F245" s="5"/>
      <c r="G245" s="5"/>
      <c r="H245" s="14"/>
      <c r="I245" s="15"/>
    </row>
    <row r="246" spans="1:9" x14ac:dyDescent="0.3">
      <c r="A246" s="106"/>
      <c r="B246" s="8">
        <v>38</v>
      </c>
      <c r="C246" s="13"/>
      <c r="D246" s="13" t="s">
        <v>40</v>
      </c>
      <c r="E246" s="14">
        <v>37665</v>
      </c>
      <c r="F246" s="14">
        <v>10000</v>
      </c>
      <c r="G246" s="14">
        <v>10000</v>
      </c>
      <c r="H246" s="14">
        <v>10000</v>
      </c>
      <c r="I246" s="15">
        <v>10000</v>
      </c>
    </row>
    <row r="247" spans="1:9" x14ac:dyDescent="0.3">
      <c r="A247" s="106"/>
      <c r="B247" s="8"/>
      <c r="C247" s="13"/>
      <c r="D247" s="13"/>
      <c r="E247" s="14"/>
      <c r="F247" s="14"/>
      <c r="G247" s="14"/>
      <c r="H247" s="14"/>
      <c r="I247" s="15"/>
    </row>
    <row r="248" spans="1:9" x14ac:dyDescent="0.3">
      <c r="A248" s="101" t="s">
        <v>164</v>
      </c>
      <c r="B248" s="128"/>
      <c r="C248" s="102" t="s">
        <v>440</v>
      </c>
      <c r="D248" s="102" t="s">
        <v>441</v>
      </c>
      <c r="E248" s="118">
        <f>E253</f>
        <v>0</v>
      </c>
      <c r="F248" s="118">
        <f>F253</f>
        <v>236000</v>
      </c>
      <c r="G248" s="118">
        <f>G253</f>
        <v>236000</v>
      </c>
      <c r="H248" s="118">
        <f>H253</f>
        <v>0</v>
      </c>
      <c r="I248" s="204">
        <f>I253</f>
        <v>0</v>
      </c>
    </row>
    <row r="249" spans="1:9" x14ac:dyDescent="0.3">
      <c r="A249" s="104" t="s">
        <v>142</v>
      </c>
      <c r="B249" s="290">
        <v>81</v>
      </c>
      <c r="C249" s="105"/>
      <c r="D249" s="105" t="s">
        <v>107</v>
      </c>
      <c r="E249" s="119"/>
      <c r="F249" s="119"/>
      <c r="G249" s="119"/>
      <c r="H249" s="131"/>
      <c r="I249" s="214"/>
    </row>
    <row r="250" spans="1:9" x14ac:dyDescent="0.3">
      <c r="A250" s="104" t="s">
        <v>158</v>
      </c>
      <c r="B250" s="290">
        <v>11</v>
      </c>
      <c r="C250" s="105"/>
      <c r="D250" s="105" t="s">
        <v>47</v>
      </c>
      <c r="E250" s="119">
        <v>0</v>
      </c>
      <c r="F250" s="119">
        <v>50000</v>
      </c>
      <c r="G250" s="119">
        <f>G248-G251</f>
        <v>50000</v>
      </c>
      <c r="H250" s="119">
        <v>0</v>
      </c>
      <c r="I250" s="203">
        <v>0</v>
      </c>
    </row>
    <row r="251" spans="1:9" x14ac:dyDescent="0.3">
      <c r="A251" s="104"/>
      <c r="B251" s="290">
        <v>51</v>
      </c>
      <c r="C251" s="105"/>
      <c r="D251" s="105" t="s">
        <v>24</v>
      </c>
      <c r="E251" s="119">
        <v>0</v>
      </c>
      <c r="F251" s="119">
        <v>186000</v>
      </c>
      <c r="G251" s="119">
        <v>186000</v>
      </c>
      <c r="H251" s="119">
        <v>0</v>
      </c>
      <c r="I251" s="203">
        <v>0</v>
      </c>
    </row>
    <row r="252" spans="1:9" x14ac:dyDescent="0.3">
      <c r="A252" s="106"/>
      <c r="B252" s="8"/>
      <c r="C252" s="13"/>
      <c r="D252" s="13"/>
      <c r="E252" s="14"/>
      <c r="F252" s="14"/>
      <c r="G252" s="14"/>
      <c r="H252" s="14"/>
      <c r="I252" s="15"/>
    </row>
    <row r="253" spans="1:9" x14ac:dyDescent="0.3">
      <c r="A253" s="106"/>
      <c r="B253" s="8">
        <v>4</v>
      </c>
      <c r="C253" s="13"/>
      <c r="D253" s="130" t="s">
        <v>437</v>
      </c>
      <c r="E253" s="14">
        <v>0</v>
      </c>
      <c r="F253" s="14">
        <v>236000</v>
      </c>
      <c r="G253" s="14">
        <f>G254</f>
        <v>236000</v>
      </c>
      <c r="H253" s="14">
        <f>H254</f>
        <v>0</v>
      </c>
      <c r="I253" s="15">
        <f>I254</f>
        <v>0</v>
      </c>
    </row>
    <row r="254" spans="1:9" ht="28.8" x14ac:dyDescent="0.3">
      <c r="A254" s="106"/>
      <c r="B254" s="8">
        <v>42</v>
      </c>
      <c r="C254" s="13"/>
      <c r="D254" s="107" t="s">
        <v>155</v>
      </c>
      <c r="E254" s="14">
        <v>0</v>
      </c>
      <c r="F254" s="14">
        <v>236000</v>
      </c>
      <c r="G254" s="14">
        <v>236000</v>
      </c>
      <c r="H254" s="14">
        <v>0</v>
      </c>
      <c r="I254" s="15">
        <v>0</v>
      </c>
    </row>
    <row r="255" spans="1:9" x14ac:dyDescent="0.3">
      <c r="A255" s="2"/>
      <c r="E255" s="5"/>
      <c r="F255" s="5"/>
      <c r="G255" s="5"/>
      <c r="H255" s="14"/>
      <c r="I255" s="15"/>
    </row>
    <row r="256" spans="1:9" x14ac:dyDescent="0.3">
      <c r="A256" s="109" t="s">
        <v>137</v>
      </c>
      <c r="B256" s="110"/>
      <c r="C256" s="110">
        <v>1005</v>
      </c>
      <c r="D256" s="110" t="s">
        <v>204</v>
      </c>
      <c r="E256" s="121">
        <f>E258+E266+E273+E284+E291</f>
        <v>900013.45</v>
      </c>
      <c r="F256" s="121">
        <f>F258+F266+F273+F284+F291</f>
        <v>943000</v>
      </c>
      <c r="G256" s="121">
        <f>G258+G266+G273+G284+G291</f>
        <v>953000</v>
      </c>
      <c r="H256" s="121">
        <f>H258+H266+H273+H284+H291</f>
        <v>955000</v>
      </c>
      <c r="I256" s="205">
        <f>I258+I266+I273+I284+I291</f>
        <v>945000</v>
      </c>
    </row>
    <row r="257" spans="1:9" x14ac:dyDescent="0.3">
      <c r="A257" s="2"/>
      <c r="E257" s="5"/>
      <c r="F257" s="5"/>
      <c r="G257" s="5"/>
      <c r="H257" s="14"/>
      <c r="I257" s="15"/>
    </row>
    <row r="258" spans="1:9" x14ac:dyDescent="0.3">
      <c r="A258" s="101" t="s">
        <v>141</v>
      </c>
      <c r="B258" s="102"/>
      <c r="C258" s="102" t="s">
        <v>205</v>
      </c>
      <c r="D258" s="102" t="s">
        <v>206</v>
      </c>
      <c r="E258" s="118">
        <f>E263</f>
        <v>691691.51</v>
      </c>
      <c r="F258" s="118">
        <f>F263</f>
        <v>700000</v>
      </c>
      <c r="G258" s="118">
        <f>G263</f>
        <v>700000</v>
      </c>
      <c r="H258" s="118">
        <f>H263</f>
        <v>700000</v>
      </c>
      <c r="I258" s="204">
        <f>I263</f>
        <v>700000</v>
      </c>
    </row>
    <row r="259" spans="1:9" ht="28.8" x14ac:dyDescent="0.3">
      <c r="A259" s="104" t="s">
        <v>142</v>
      </c>
      <c r="B259" s="105">
        <v>98</v>
      </c>
      <c r="C259" s="105"/>
      <c r="D259" s="98" t="s">
        <v>207</v>
      </c>
      <c r="E259" s="119"/>
      <c r="F259" s="119"/>
      <c r="G259" s="119"/>
      <c r="H259" s="131"/>
      <c r="I259" s="214"/>
    </row>
    <row r="260" spans="1:9" x14ac:dyDescent="0.3">
      <c r="A260" s="104" t="s">
        <v>158</v>
      </c>
      <c r="B260" s="105">
        <v>11</v>
      </c>
      <c r="C260" s="105"/>
      <c r="D260" s="105" t="s">
        <v>47</v>
      </c>
      <c r="E260" s="119">
        <v>691691.51</v>
      </c>
      <c r="F260" s="119">
        <v>590000</v>
      </c>
      <c r="G260" s="119">
        <v>623500</v>
      </c>
      <c r="H260" s="119">
        <v>590000</v>
      </c>
      <c r="I260" s="203">
        <v>700000</v>
      </c>
    </row>
    <row r="261" spans="1:9" x14ac:dyDescent="0.3">
      <c r="A261" s="104"/>
      <c r="B261" s="105">
        <v>51</v>
      </c>
      <c r="C261" s="105"/>
      <c r="D261" s="105" t="s">
        <v>24</v>
      </c>
      <c r="E261" s="119">
        <v>0</v>
      </c>
      <c r="F261" s="119">
        <v>110000</v>
      </c>
      <c r="G261" s="119">
        <v>76500</v>
      </c>
      <c r="H261" s="119">
        <v>110000</v>
      </c>
      <c r="I261" s="203">
        <v>0</v>
      </c>
    </row>
    <row r="262" spans="1:9" x14ac:dyDescent="0.3">
      <c r="A262" s="2"/>
      <c r="E262" s="5"/>
      <c r="F262" s="5"/>
      <c r="G262" s="5"/>
      <c r="H262" s="5"/>
      <c r="I262" s="6"/>
    </row>
    <row r="263" spans="1:9" x14ac:dyDescent="0.3">
      <c r="A263" s="125"/>
      <c r="B263" s="124">
        <v>3</v>
      </c>
      <c r="C263" s="130"/>
      <c r="D263" s="130" t="s">
        <v>4</v>
      </c>
      <c r="E263" s="131">
        <f>E264</f>
        <v>691691.51</v>
      </c>
      <c r="F263" s="131">
        <f>F264</f>
        <v>700000</v>
      </c>
      <c r="G263" s="131">
        <f>G264</f>
        <v>700000</v>
      </c>
      <c r="H263" s="131">
        <f>H264</f>
        <v>700000</v>
      </c>
      <c r="I263" s="214">
        <f>I264</f>
        <v>700000</v>
      </c>
    </row>
    <row r="264" spans="1:9" ht="28.8" x14ac:dyDescent="0.3">
      <c r="A264" s="106"/>
      <c r="B264" s="8">
        <v>37</v>
      </c>
      <c r="C264" s="13"/>
      <c r="D264" s="107" t="s">
        <v>208</v>
      </c>
      <c r="E264" s="14">
        <v>691691.51</v>
      </c>
      <c r="F264" s="14">
        <v>700000</v>
      </c>
      <c r="G264" s="14">
        <v>700000</v>
      </c>
      <c r="H264" s="14">
        <v>700000</v>
      </c>
      <c r="I264" s="15">
        <v>700000</v>
      </c>
    </row>
    <row r="265" spans="1:9" x14ac:dyDescent="0.3">
      <c r="A265" s="2"/>
      <c r="E265" s="5"/>
      <c r="F265" s="5"/>
      <c r="G265" s="5"/>
      <c r="H265" s="14"/>
      <c r="I265" s="15"/>
    </row>
    <row r="266" spans="1:9" ht="28.8" x14ac:dyDescent="0.3">
      <c r="A266" s="101" t="s">
        <v>141</v>
      </c>
      <c r="B266" s="102"/>
      <c r="C266" s="102" t="s">
        <v>209</v>
      </c>
      <c r="D266" s="103" t="s">
        <v>210</v>
      </c>
      <c r="E266" s="118">
        <f>E270</f>
        <v>129034.99</v>
      </c>
      <c r="F266" s="118">
        <f>F270</f>
        <v>130000</v>
      </c>
      <c r="G266" s="118">
        <f>G270</f>
        <v>130000</v>
      </c>
      <c r="H266" s="118">
        <f>H270</f>
        <v>130000</v>
      </c>
      <c r="I266" s="204">
        <f>I270</f>
        <v>130000</v>
      </c>
    </row>
    <row r="267" spans="1:9" ht="28.8" x14ac:dyDescent="0.3">
      <c r="A267" s="104" t="s">
        <v>142</v>
      </c>
      <c r="B267" s="105">
        <v>98</v>
      </c>
      <c r="C267" s="105"/>
      <c r="D267" s="98" t="s">
        <v>207</v>
      </c>
      <c r="E267" s="119"/>
      <c r="F267" s="119"/>
      <c r="G267" s="119"/>
      <c r="H267" s="131"/>
      <c r="I267" s="214"/>
    </row>
    <row r="268" spans="1:9" x14ac:dyDescent="0.3">
      <c r="A268" s="104" t="s">
        <v>158</v>
      </c>
      <c r="B268" s="105">
        <v>11</v>
      </c>
      <c r="C268" s="105"/>
      <c r="D268" s="105" t="s">
        <v>47</v>
      </c>
      <c r="E268" s="119">
        <v>129034.99</v>
      </c>
      <c r="F268" s="119">
        <v>130000</v>
      </c>
      <c r="G268" s="119">
        <v>130000</v>
      </c>
      <c r="H268" s="119">
        <v>130000</v>
      </c>
      <c r="I268" s="203">
        <v>130000</v>
      </c>
    </row>
    <row r="269" spans="1:9" x14ac:dyDescent="0.3">
      <c r="A269" s="2"/>
      <c r="E269" s="5"/>
      <c r="F269" s="5"/>
      <c r="G269" s="5"/>
      <c r="H269" s="14"/>
      <c r="I269" s="15"/>
    </row>
    <row r="270" spans="1:9" x14ac:dyDescent="0.3">
      <c r="A270" s="125"/>
      <c r="B270" s="124">
        <v>3</v>
      </c>
      <c r="C270" s="130"/>
      <c r="D270" s="130" t="s">
        <v>4</v>
      </c>
      <c r="E270" s="131">
        <f>E271</f>
        <v>129034.99</v>
      </c>
      <c r="F270" s="131">
        <f>F271</f>
        <v>130000</v>
      </c>
      <c r="G270" s="131">
        <f>G271</f>
        <v>130000</v>
      </c>
      <c r="H270" s="131">
        <f>H271</f>
        <v>130000</v>
      </c>
      <c r="I270" s="214">
        <f>I271</f>
        <v>130000</v>
      </c>
    </row>
    <row r="271" spans="1:9" ht="28.8" x14ac:dyDescent="0.3">
      <c r="A271" s="106"/>
      <c r="B271" s="8">
        <v>37</v>
      </c>
      <c r="C271" s="13"/>
      <c r="D271" s="107" t="s">
        <v>211</v>
      </c>
      <c r="E271" s="14">
        <v>129034.99</v>
      </c>
      <c r="F271" s="14">
        <v>130000</v>
      </c>
      <c r="G271" s="14">
        <v>130000</v>
      </c>
      <c r="H271" s="14">
        <v>130000</v>
      </c>
      <c r="I271" s="15">
        <v>130000</v>
      </c>
    </row>
    <row r="272" spans="1:9" x14ac:dyDescent="0.3">
      <c r="A272" s="2"/>
      <c r="E272" s="5"/>
      <c r="F272" s="5"/>
      <c r="G272" s="5"/>
      <c r="H272" s="14"/>
      <c r="I272" s="15"/>
    </row>
    <row r="273" spans="1:9" x14ac:dyDescent="0.3">
      <c r="A273" s="101" t="s">
        <v>141</v>
      </c>
      <c r="B273" s="102"/>
      <c r="C273" s="102" t="s">
        <v>212</v>
      </c>
      <c r="D273" s="102" t="s">
        <v>213</v>
      </c>
      <c r="E273" s="118">
        <f>E277</f>
        <v>71386.95</v>
      </c>
      <c r="F273" s="118">
        <f>F277</f>
        <v>72000</v>
      </c>
      <c r="G273" s="118">
        <f>G277</f>
        <v>82000</v>
      </c>
      <c r="H273" s="118">
        <f>H277</f>
        <v>82000</v>
      </c>
      <c r="I273" s="204">
        <f>I277</f>
        <v>72000</v>
      </c>
    </row>
    <row r="274" spans="1:9" ht="28.8" x14ac:dyDescent="0.3">
      <c r="A274" s="104" t="s">
        <v>142</v>
      </c>
      <c r="B274" s="105">
        <v>98</v>
      </c>
      <c r="C274" s="105"/>
      <c r="D274" s="98" t="s">
        <v>207</v>
      </c>
      <c r="E274" s="119"/>
      <c r="F274" s="119"/>
      <c r="G274" s="119"/>
      <c r="H274" s="131"/>
      <c r="I274" s="214"/>
    </row>
    <row r="275" spans="1:9" x14ac:dyDescent="0.3">
      <c r="A275" s="104" t="s">
        <v>158</v>
      </c>
      <c r="B275" s="105">
        <v>11</v>
      </c>
      <c r="C275" s="105"/>
      <c r="D275" s="105" t="s">
        <v>47</v>
      </c>
      <c r="E275" s="119">
        <v>71386.95</v>
      </c>
      <c r="F275" s="119">
        <v>72000</v>
      </c>
      <c r="G275" s="119">
        <v>82000</v>
      </c>
      <c r="H275" s="119">
        <v>82000</v>
      </c>
      <c r="I275" s="203">
        <v>72000</v>
      </c>
    </row>
    <row r="276" spans="1:9" x14ac:dyDescent="0.3">
      <c r="A276" s="2"/>
      <c r="E276" s="5"/>
      <c r="F276" s="5"/>
      <c r="G276" s="5"/>
      <c r="H276" s="14"/>
      <c r="I276" s="15"/>
    </row>
    <row r="277" spans="1:9" x14ac:dyDescent="0.3">
      <c r="A277" s="125"/>
      <c r="B277" s="124">
        <v>3</v>
      </c>
      <c r="C277" s="130"/>
      <c r="D277" s="130" t="s">
        <v>4</v>
      </c>
      <c r="E277" s="131">
        <f>E278+E280+E282</f>
        <v>71386.95</v>
      </c>
      <c r="F277" s="137">
        <v>72000</v>
      </c>
      <c r="G277" s="131">
        <f>G278+G280+G282</f>
        <v>82000</v>
      </c>
      <c r="H277" s="131">
        <f>H278+H280+H282</f>
        <v>82000</v>
      </c>
      <c r="I277" s="214">
        <f>I278+I280+I282</f>
        <v>72000</v>
      </c>
    </row>
    <row r="278" spans="1:9" x14ac:dyDescent="0.3">
      <c r="A278" s="2"/>
      <c r="B278" s="8">
        <v>32</v>
      </c>
      <c r="C278" s="13"/>
      <c r="D278" s="13" t="s">
        <v>36</v>
      </c>
      <c r="E278" s="14">
        <v>5800</v>
      </c>
      <c r="F278" s="14">
        <v>7000</v>
      </c>
      <c r="G278" s="14">
        <v>7000</v>
      </c>
      <c r="H278" s="14">
        <v>7000</v>
      </c>
      <c r="I278" s="15">
        <v>7000</v>
      </c>
    </row>
    <row r="279" spans="1:9" x14ac:dyDescent="0.3">
      <c r="A279" s="2"/>
      <c r="B279" s="28"/>
      <c r="E279" s="5"/>
      <c r="F279" s="5"/>
      <c r="G279" s="5"/>
      <c r="H279" s="14"/>
      <c r="I279" s="15"/>
    </row>
    <row r="280" spans="1:9" ht="28.8" x14ac:dyDescent="0.3">
      <c r="A280" s="2"/>
      <c r="B280" s="8">
        <v>36</v>
      </c>
      <c r="C280" s="13"/>
      <c r="D280" s="107" t="s">
        <v>214</v>
      </c>
      <c r="E280" s="14">
        <v>4455</v>
      </c>
      <c r="F280" s="14">
        <v>5000</v>
      </c>
      <c r="G280" s="14">
        <v>5000</v>
      </c>
      <c r="H280" s="14">
        <v>5000</v>
      </c>
      <c r="I280" s="15">
        <v>5000</v>
      </c>
    </row>
    <row r="281" spans="1:9" x14ac:dyDescent="0.3">
      <c r="A281" s="2"/>
      <c r="B281" s="28"/>
      <c r="E281" s="5"/>
      <c r="F281" s="5"/>
      <c r="G281" s="5"/>
      <c r="H281" s="14"/>
      <c r="I281" s="15"/>
    </row>
    <row r="282" spans="1:9" x14ac:dyDescent="0.3">
      <c r="A282" s="2"/>
      <c r="B282" s="8">
        <v>38</v>
      </c>
      <c r="C282" s="13"/>
      <c r="D282" s="13" t="s">
        <v>159</v>
      </c>
      <c r="E282" s="14">
        <v>61131.95</v>
      </c>
      <c r="F282" s="14">
        <v>60000</v>
      </c>
      <c r="G282" s="14">
        <v>70000</v>
      </c>
      <c r="H282" s="14">
        <v>70000</v>
      </c>
      <c r="I282" s="15">
        <v>60000</v>
      </c>
    </row>
    <row r="283" spans="1:9" x14ac:dyDescent="0.3">
      <c r="A283" s="2"/>
      <c r="E283" s="5"/>
      <c r="F283" s="5"/>
      <c r="G283" s="5"/>
      <c r="H283" s="14"/>
      <c r="I283" s="15"/>
    </row>
    <row r="284" spans="1:9" x14ac:dyDescent="0.3">
      <c r="A284" s="101" t="s">
        <v>141</v>
      </c>
      <c r="B284" s="102"/>
      <c r="C284" s="102" t="s">
        <v>215</v>
      </c>
      <c r="D284" s="102" t="s">
        <v>216</v>
      </c>
      <c r="E284" s="118">
        <f>E288</f>
        <v>0</v>
      </c>
      <c r="F284" s="118">
        <f>F288</f>
        <v>28000</v>
      </c>
      <c r="G284" s="118">
        <f>G288</f>
        <v>28000</v>
      </c>
      <c r="H284" s="118">
        <f>H288</f>
        <v>30000</v>
      </c>
      <c r="I284" s="204">
        <f>I288</f>
        <v>30000</v>
      </c>
    </row>
    <row r="285" spans="1:9" ht="28.8" x14ac:dyDescent="0.3">
      <c r="A285" s="104" t="s">
        <v>142</v>
      </c>
      <c r="B285" s="105">
        <v>98</v>
      </c>
      <c r="C285" s="105"/>
      <c r="D285" s="98" t="s">
        <v>207</v>
      </c>
      <c r="E285" s="119"/>
      <c r="F285" s="119"/>
      <c r="G285" s="119"/>
      <c r="H285" s="131"/>
      <c r="I285" s="214"/>
    </row>
    <row r="286" spans="1:9" x14ac:dyDescent="0.3">
      <c r="A286" s="104" t="s">
        <v>158</v>
      </c>
      <c r="B286" s="105">
        <v>11</v>
      </c>
      <c r="C286" s="105"/>
      <c r="D286" s="105" t="s">
        <v>47</v>
      </c>
      <c r="E286" s="119">
        <v>0</v>
      </c>
      <c r="F286" s="119">
        <v>28000</v>
      </c>
      <c r="G286" s="119">
        <v>28000</v>
      </c>
      <c r="H286" s="119">
        <v>30000</v>
      </c>
      <c r="I286" s="203">
        <v>30000</v>
      </c>
    </row>
    <row r="287" spans="1:9" x14ac:dyDescent="0.3">
      <c r="A287" s="2"/>
      <c r="E287" s="5"/>
      <c r="F287" s="5"/>
      <c r="G287" s="5"/>
      <c r="H287" s="14"/>
      <c r="I287" s="15"/>
    </row>
    <row r="288" spans="1:9" x14ac:dyDescent="0.3">
      <c r="A288" s="125"/>
      <c r="B288" s="124">
        <v>3</v>
      </c>
      <c r="C288" s="130"/>
      <c r="D288" s="130" t="s">
        <v>4</v>
      </c>
      <c r="E288" s="131">
        <f>E289</f>
        <v>0</v>
      </c>
      <c r="F288" s="131">
        <f>F289</f>
        <v>28000</v>
      </c>
      <c r="G288" s="131">
        <f>G289</f>
        <v>28000</v>
      </c>
      <c r="H288" s="131">
        <f>H289</f>
        <v>30000</v>
      </c>
      <c r="I288" s="214">
        <f>I289</f>
        <v>30000</v>
      </c>
    </row>
    <row r="289" spans="1:9" x14ac:dyDescent="0.3">
      <c r="A289" s="2"/>
      <c r="B289" s="8">
        <v>38</v>
      </c>
      <c r="C289" s="13"/>
      <c r="D289" s="13" t="s">
        <v>159</v>
      </c>
      <c r="E289" s="14">
        <v>0</v>
      </c>
      <c r="F289" s="14">
        <v>28000</v>
      </c>
      <c r="G289" s="14">
        <v>28000</v>
      </c>
      <c r="H289" s="14">
        <v>30000</v>
      </c>
      <c r="I289" s="15">
        <v>30000</v>
      </c>
    </row>
    <row r="290" spans="1:9" x14ac:dyDescent="0.3">
      <c r="A290" s="2"/>
      <c r="E290" s="5"/>
      <c r="F290" s="5"/>
      <c r="G290" s="5"/>
      <c r="H290" s="14"/>
      <c r="I290" s="15"/>
    </row>
    <row r="291" spans="1:9" ht="28.8" x14ac:dyDescent="0.3">
      <c r="A291" s="101" t="s">
        <v>141</v>
      </c>
      <c r="B291" s="102"/>
      <c r="C291" s="102" t="s">
        <v>217</v>
      </c>
      <c r="D291" s="103" t="s">
        <v>218</v>
      </c>
      <c r="E291" s="118">
        <f>E295</f>
        <v>7900</v>
      </c>
      <c r="F291" s="118">
        <f>F295</f>
        <v>13000</v>
      </c>
      <c r="G291" s="118">
        <f>G295</f>
        <v>13000</v>
      </c>
      <c r="H291" s="118">
        <f>H295</f>
        <v>13000</v>
      </c>
      <c r="I291" s="204">
        <f>I295</f>
        <v>13000</v>
      </c>
    </row>
    <row r="292" spans="1:9" ht="28.8" x14ac:dyDescent="0.3">
      <c r="A292" s="104" t="s">
        <v>142</v>
      </c>
      <c r="B292" s="105">
        <v>109</v>
      </c>
      <c r="C292" s="105"/>
      <c r="D292" s="98" t="s">
        <v>219</v>
      </c>
      <c r="E292" s="119"/>
      <c r="F292" s="119"/>
      <c r="G292" s="119"/>
      <c r="H292" s="131"/>
      <c r="I292" s="214"/>
    </row>
    <row r="293" spans="1:9" x14ac:dyDescent="0.3">
      <c r="A293" s="104" t="s">
        <v>158</v>
      </c>
      <c r="B293" s="105">
        <v>11</v>
      </c>
      <c r="C293" s="105"/>
      <c r="D293" s="105" t="s">
        <v>47</v>
      </c>
      <c r="E293" s="119">
        <v>7900</v>
      </c>
      <c r="F293" s="119">
        <v>13000</v>
      </c>
      <c r="G293" s="119">
        <v>13000</v>
      </c>
      <c r="H293" s="119">
        <v>13000</v>
      </c>
      <c r="I293" s="203">
        <v>13000</v>
      </c>
    </row>
    <row r="294" spans="1:9" x14ac:dyDescent="0.3">
      <c r="A294" s="2"/>
      <c r="E294" s="5"/>
      <c r="F294" s="5"/>
      <c r="G294" s="5"/>
      <c r="H294" s="5"/>
      <c r="I294" s="6"/>
    </row>
    <row r="295" spans="1:9" x14ac:dyDescent="0.3">
      <c r="A295" s="125"/>
      <c r="B295" s="124">
        <v>3</v>
      </c>
      <c r="C295" s="130"/>
      <c r="D295" s="130" t="s">
        <v>4</v>
      </c>
      <c r="E295" s="131">
        <f>E296</f>
        <v>7900</v>
      </c>
      <c r="F295" s="131">
        <f>F296</f>
        <v>13000</v>
      </c>
      <c r="G295" s="131">
        <f>G296</f>
        <v>13000</v>
      </c>
      <c r="H295" s="131">
        <f>H296</f>
        <v>13000</v>
      </c>
      <c r="I295" s="214">
        <f>I296</f>
        <v>13000</v>
      </c>
    </row>
    <row r="296" spans="1:9" ht="28.8" x14ac:dyDescent="0.3">
      <c r="A296" s="106"/>
      <c r="B296" s="8">
        <v>37</v>
      </c>
      <c r="C296" s="13"/>
      <c r="D296" s="107" t="s">
        <v>220</v>
      </c>
      <c r="E296" s="14">
        <v>7900</v>
      </c>
      <c r="F296" s="14">
        <v>13000</v>
      </c>
      <c r="G296" s="14">
        <v>13000</v>
      </c>
      <c r="H296" s="14">
        <v>13000</v>
      </c>
      <c r="I296" s="15">
        <v>13000</v>
      </c>
    </row>
    <row r="297" spans="1:9" x14ac:dyDescent="0.3">
      <c r="A297" s="2"/>
      <c r="E297" s="5"/>
      <c r="F297" s="5"/>
      <c r="G297" s="5"/>
      <c r="H297" s="14"/>
      <c r="I297" s="15"/>
    </row>
    <row r="298" spans="1:9" x14ac:dyDescent="0.3">
      <c r="A298" s="109" t="s">
        <v>137</v>
      </c>
      <c r="B298" s="110"/>
      <c r="C298" s="110">
        <v>1006</v>
      </c>
      <c r="D298" s="110" t="s">
        <v>221</v>
      </c>
      <c r="E298" s="121">
        <f>E300+E308+E315+E322+E329+E336+E346</f>
        <v>1784929.5799999998</v>
      </c>
      <c r="F298" s="121">
        <f>F300+F308+F315+F322+F329+F336+F346</f>
        <v>1930000</v>
      </c>
      <c r="G298" s="121">
        <f>G300+G308+G315+G322+G329+G336+G346</f>
        <v>2025000</v>
      </c>
      <c r="H298" s="121">
        <f>H300+H308+H315+H322+H329+H336+H346</f>
        <v>1585000</v>
      </c>
      <c r="I298" s="205">
        <f>I300+I308+I315+I322+I329+I336+I346</f>
        <v>1560000</v>
      </c>
    </row>
    <row r="299" spans="1:9" x14ac:dyDescent="0.3">
      <c r="A299" s="2"/>
      <c r="E299" s="5"/>
      <c r="F299" s="5"/>
      <c r="G299" s="5"/>
      <c r="H299" s="14"/>
      <c r="I299" s="15"/>
    </row>
    <row r="300" spans="1:9" ht="33.75" customHeight="1" x14ac:dyDescent="0.3">
      <c r="A300" s="101" t="s">
        <v>141</v>
      </c>
      <c r="B300" s="102"/>
      <c r="C300" s="102" t="s">
        <v>222</v>
      </c>
      <c r="D300" s="103" t="s">
        <v>223</v>
      </c>
      <c r="E300" s="118">
        <f>E305</f>
        <v>868504.77</v>
      </c>
      <c r="F300" s="118">
        <f>F305</f>
        <v>780000</v>
      </c>
      <c r="G300" s="118">
        <f>G305</f>
        <v>800000</v>
      </c>
      <c r="H300" s="118">
        <f>H305</f>
        <v>850000</v>
      </c>
      <c r="I300" s="204">
        <f>I305</f>
        <v>850000</v>
      </c>
    </row>
    <row r="301" spans="1:9" ht="28.8" x14ac:dyDescent="0.3">
      <c r="A301" s="104" t="s">
        <v>142</v>
      </c>
      <c r="B301" s="105">
        <v>109</v>
      </c>
      <c r="C301" s="105"/>
      <c r="D301" s="98" t="s">
        <v>219</v>
      </c>
      <c r="E301" s="119"/>
      <c r="F301" s="119"/>
      <c r="G301" s="119"/>
      <c r="H301" s="131"/>
      <c r="I301" s="214"/>
    </row>
    <row r="302" spans="1:9" x14ac:dyDescent="0.3">
      <c r="A302" s="104" t="s">
        <v>158</v>
      </c>
      <c r="B302" s="105">
        <v>11</v>
      </c>
      <c r="C302" s="105"/>
      <c r="D302" s="105" t="s">
        <v>47</v>
      </c>
      <c r="E302" s="119">
        <v>853784.77</v>
      </c>
      <c r="F302" s="119">
        <v>762500</v>
      </c>
      <c r="G302" s="119">
        <f>G300-G303</f>
        <v>782500</v>
      </c>
      <c r="H302" s="119">
        <v>830000</v>
      </c>
      <c r="I302" s="203">
        <v>830000</v>
      </c>
    </row>
    <row r="303" spans="1:9" x14ac:dyDescent="0.3">
      <c r="A303" s="104"/>
      <c r="B303" s="105">
        <v>51</v>
      </c>
      <c r="C303" s="105"/>
      <c r="D303" s="105" t="s">
        <v>24</v>
      </c>
      <c r="E303" s="119">
        <v>14720</v>
      </c>
      <c r="F303" s="119">
        <v>17500</v>
      </c>
      <c r="G303" s="119">
        <v>17500</v>
      </c>
      <c r="H303" s="119">
        <v>20000</v>
      </c>
      <c r="I303" s="203">
        <v>20000</v>
      </c>
    </row>
    <row r="304" spans="1:9" x14ac:dyDescent="0.3">
      <c r="A304" s="2"/>
      <c r="E304" s="5"/>
      <c r="F304" s="5"/>
      <c r="G304" s="5"/>
      <c r="H304" s="14"/>
      <c r="I304" s="15"/>
    </row>
    <row r="305" spans="1:9" x14ac:dyDescent="0.3">
      <c r="A305" s="125"/>
      <c r="B305" s="124">
        <v>3</v>
      </c>
      <c r="C305" s="130"/>
      <c r="D305" s="130" t="s">
        <v>4</v>
      </c>
      <c r="E305" s="131">
        <f>E306</f>
        <v>868504.77</v>
      </c>
      <c r="F305" s="131">
        <f>F306</f>
        <v>780000</v>
      </c>
      <c r="G305" s="131">
        <f>G306</f>
        <v>800000</v>
      </c>
      <c r="H305" s="131">
        <f>H306</f>
        <v>850000</v>
      </c>
      <c r="I305" s="214">
        <f>I306</f>
        <v>850000</v>
      </c>
    </row>
    <row r="306" spans="1:9" ht="28.8" x14ac:dyDescent="0.3">
      <c r="A306" s="106"/>
      <c r="B306" s="8">
        <v>37</v>
      </c>
      <c r="C306" s="13"/>
      <c r="D306" s="107" t="s">
        <v>220</v>
      </c>
      <c r="E306" s="14">
        <v>868504.77</v>
      </c>
      <c r="F306" s="14">
        <v>780000</v>
      </c>
      <c r="G306" s="14">
        <v>800000</v>
      </c>
      <c r="H306" s="14">
        <v>850000</v>
      </c>
      <c r="I306" s="15">
        <v>850000</v>
      </c>
    </row>
    <row r="307" spans="1:9" x14ac:dyDescent="0.3">
      <c r="A307" s="2"/>
      <c r="E307" s="5"/>
      <c r="F307" s="5"/>
      <c r="G307" s="5"/>
      <c r="H307" s="14"/>
      <c r="I307" s="15"/>
    </row>
    <row r="308" spans="1:9" x14ac:dyDescent="0.3">
      <c r="A308" s="101" t="s">
        <v>141</v>
      </c>
      <c r="B308" s="102"/>
      <c r="C308" s="102" t="s">
        <v>224</v>
      </c>
      <c r="D308" s="102" t="s">
        <v>225</v>
      </c>
      <c r="E308" s="118">
        <f>E312</f>
        <v>621142.52</v>
      </c>
      <c r="F308" s="118">
        <f>F312</f>
        <v>580000</v>
      </c>
      <c r="G308" s="118">
        <f>G312</f>
        <v>580000</v>
      </c>
      <c r="H308" s="118">
        <f>H312</f>
        <v>580000</v>
      </c>
      <c r="I308" s="204">
        <f>I312</f>
        <v>580000</v>
      </c>
    </row>
    <row r="309" spans="1:9" ht="28.8" x14ac:dyDescent="0.3">
      <c r="A309" s="104" t="s">
        <v>142</v>
      </c>
      <c r="B309" s="105">
        <v>109</v>
      </c>
      <c r="C309" s="105"/>
      <c r="D309" s="98" t="s">
        <v>226</v>
      </c>
      <c r="E309" s="119"/>
      <c r="F309" s="119"/>
      <c r="G309" s="119"/>
      <c r="H309" s="131"/>
      <c r="I309" s="214"/>
    </row>
    <row r="310" spans="1:9" x14ac:dyDescent="0.3">
      <c r="A310" s="104" t="s">
        <v>158</v>
      </c>
      <c r="B310" s="105">
        <v>11</v>
      </c>
      <c r="C310" s="105"/>
      <c r="D310" s="105" t="s">
        <v>47</v>
      </c>
      <c r="E310" s="119">
        <v>621142.52</v>
      </c>
      <c r="F310" s="119">
        <v>580000</v>
      </c>
      <c r="G310" s="119">
        <v>580000</v>
      </c>
      <c r="H310" s="119">
        <v>580000</v>
      </c>
      <c r="I310" s="203">
        <v>580000</v>
      </c>
    </row>
    <row r="311" spans="1:9" x14ac:dyDescent="0.3">
      <c r="A311" s="2"/>
      <c r="E311" s="5"/>
      <c r="F311" s="5"/>
      <c r="G311" s="5"/>
      <c r="H311" s="14"/>
      <c r="I311" s="15"/>
    </row>
    <row r="312" spans="1:9" x14ac:dyDescent="0.3">
      <c r="A312" s="125"/>
      <c r="B312" s="124">
        <v>3</v>
      </c>
      <c r="C312" s="130"/>
      <c r="D312" s="130" t="s">
        <v>4</v>
      </c>
      <c r="E312" s="131">
        <f>E313</f>
        <v>621142.52</v>
      </c>
      <c r="F312" s="131">
        <f>F313</f>
        <v>580000</v>
      </c>
      <c r="G312" s="131">
        <f>G313</f>
        <v>580000</v>
      </c>
      <c r="H312" s="131">
        <f>H313</f>
        <v>580000</v>
      </c>
      <c r="I312" s="214">
        <f>I313</f>
        <v>580000</v>
      </c>
    </row>
    <row r="313" spans="1:9" ht="28.8" x14ac:dyDescent="0.3">
      <c r="A313" s="106"/>
      <c r="B313" s="8">
        <v>37</v>
      </c>
      <c r="C313" s="13"/>
      <c r="D313" s="107" t="s">
        <v>220</v>
      </c>
      <c r="E313" s="14">
        <v>621142.52</v>
      </c>
      <c r="F313" s="14">
        <v>580000</v>
      </c>
      <c r="G313" s="14">
        <v>580000</v>
      </c>
      <c r="H313" s="14">
        <v>580000</v>
      </c>
      <c r="I313" s="15">
        <v>580000</v>
      </c>
    </row>
    <row r="314" spans="1:9" x14ac:dyDescent="0.3">
      <c r="A314" s="2"/>
      <c r="E314" s="5"/>
      <c r="F314" s="5"/>
      <c r="G314" s="5"/>
      <c r="H314" s="14"/>
      <c r="I314" s="15"/>
    </row>
    <row r="315" spans="1:9" ht="28.8" x14ac:dyDescent="0.3">
      <c r="A315" s="101" t="s">
        <v>141</v>
      </c>
      <c r="B315" s="102"/>
      <c r="C315" s="102" t="s">
        <v>227</v>
      </c>
      <c r="D315" s="103" t="s">
        <v>228</v>
      </c>
      <c r="E315" s="118">
        <f>E319</f>
        <v>15680</v>
      </c>
      <c r="F315" s="118">
        <f>F319</f>
        <v>15000</v>
      </c>
      <c r="G315" s="118">
        <f>G319</f>
        <v>15000</v>
      </c>
      <c r="H315" s="118">
        <f>H319</f>
        <v>15000</v>
      </c>
      <c r="I315" s="204">
        <f>I319</f>
        <v>15000</v>
      </c>
    </row>
    <row r="316" spans="1:9" ht="28.8" x14ac:dyDescent="0.3">
      <c r="A316" s="104" t="s">
        <v>142</v>
      </c>
      <c r="B316" s="105">
        <v>109</v>
      </c>
      <c r="C316" s="105"/>
      <c r="D316" s="98" t="s">
        <v>226</v>
      </c>
      <c r="E316" s="119"/>
      <c r="F316" s="119"/>
      <c r="G316" s="119"/>
      <c r="H316" s="131"/>
      <c r="I316" s="214"/>
    </row>
    <row r="317" spans="1:9" x14ac:dyDescent="0.3">
      <c r="A317" s="104" t="s">
        <v>158</v>
      </c>
      <c r="B317" s="105">
        <v>11</v>
      </c>
      <c r="C317" s="105"/>
      <c r="D317" s="105" t="s">
        <v>47</v>
      </c>
      <c r="E317" s="119">
        <v>15680</v>
      </c>
      <c r="F317" s="119">
        <v>15000</v>
      </c>
      <c r="G317" s="119">
        <v>15000</v>
      </c>
      <c r="H317" s="119">
        <v>15000</v>
      </c>
      <c r="I317" s="203">
        <v>15000</v>
      </c>
    </row>
    <row r="318" spans="1:9" x14ac:dyDescent="0.3">
      <c r="A318" s="2"/>
      <c r="E318" s="5"/>
      <c r="F318" s="5"/>
      <c r="G318" s="5"/>
      <c r="H318" s="14"/>
      <c r="I318" s="15"/>
    </row>
    <row r="319" spans="1:9" x14ac:dyDescent="0.3">
      <c r="A319" s="125"/>
      <c r="B319" s="124">
        <v>3</v>
      </c>
      <c r="C319" s="130"/>
      <c r="D319" s="130" t="s">
        <v>4</v>
      </c>
      <c r="E319" s="131">
        <f>E320</f>
        <v>15680</v>
      </c>
      <c r="F319" s="131">
        <f>F320</f>
        <v>15000</v>
      </c>
      <c r="G319" s="131">
        <f>G320</f>
        <v>15000</v>
      </c>
      <c r="H319" s="131">
        <f>H320</f>
        <v>15000</v>
      </c>
      <c r="I319" s="214">
        <f>I320</f>
        <v>15000</v>
      </c>
    </row>
    <row r="320" spans="1:9" ht="28.8" x14ac:dyDescent="0.3">
      <c r="A320" s="106"/>
      <c r="B320" s="8">
        <v>37</v>
      </c>
      <c r="C320" s="13"/>
      <c r="D320" s="107" t="s">
        <v>220</v>
      </c>
      <c r="E320" s="14">
        <v>15680</v>
      </c>
      <c r="F320" s="14">
        <v>15000</v>
      </c>
      <c r="G320" s="14">
        <v>15000</v>
      </c>
      <c r="H320" s="14">
        <v>15000</v>
      </c>
      <c r="I320" s="15">
        <v>15000</v>
      </c>
    </row>
    <row r="321" spans="1:9" x14ac:dyDescent="0.3">
      <c r="A321" s="2"/>
      <c r="E321" s="5"/>
      <c r="F321" s="5"/>
      <c r="G321" s="5"/>
      <c r="H321" s="14"/>
      <c r="I321" s="15"/>
    </row>
    <row r="322" spans="1:9" x14ac:dyDescent="0.3">
      <c r="A322" s="101" t="s">
        <v>141</v>
      </c>
      <c r="B322" s="102"/>
      <c r="C322" s="102" t="s">
        <v>229</v>
      </c>
      <c r="D322" s="102" t="s">
        <v>230</v>
      </c>
      <c r="E322" s="118">
        <f>E326</f>
        <v>46250</v>
      </c>
      <c r="F322" s="118">
        <f>F326</f>
        <v>50000</v>
      </c>
      <c r="G322" s="118">
        <f>G326</f>
        <v>60000</v>
      </c>
      <c r="H322" s="118">
        <f>H326</f>
        <v>60000</v>
      </c>
      <c r="I322" s="204">
        <f>I326</f>
        <v>60000</v>
      </c>
    </row>
    <row r="323" spans="1:9" ht="28.8" x14ac:dyDescent="0.3">
      <c r="A323" s="104" t="s">
        <v>142</v>
      </c>
      <c r="B323" s="105">
        <v>109</v>
      </c>
      <c r="C323" s="105"/>
      <c r="D323" s="98" t="s">
        <v>226</v>
      </c>
      <c r="E323" s="119"/>
      <c r="F323" s="119"/>
      <c r="G323" s="119"/>
      <c r="H323" s="131"/>
      <c r="I323" s="214"/>
    </row>
    <row r="324" spans="1:9" x14ac:dyDescent="0.3">
      <c r="A324" s="104" t="s">
        <v>158</v>
      </c>
      <c r="B324" s="105">
        <v>11</v>
      </c>
      <c r="C324" s="105"/>
      <c r="D324" s="105" t="s">
        <v>47</v>
      </c>
      <c r="E324" s="119">
        <v>46250</v>
      </c>
      <c r="F324" s="119">
        <v>50000</v>
      </c>
      <c r="G324" s="119">
        <v>60000</v>
      </c>
      <c r="H324" s="119">
        <v>60000</v>
      </c>
      <c r="I324" s="203">
        <v>60000</v>
      </c>
    </row>
    <row r="325" spans="1:9" x14ac:dyDescent="0.3">
      <c r="A325" s="2"/>
      <c r="E325" s="5"/>
      <c r="F325" s="5"/>
      <c r="G325" s="5"/>
      <c r="H325" s="14"/>
      <c r="I325" s="15"/>
    </row>
    <row r="326" spans="1:9" x14ac:dyDescent="0.3">
      <c r="A326" s="125"/>
      <c r="B326" s="124">
        <v>3</v>
      </c>
      <c r="C326" s="130"/>
      <c r="D326" s="130" t="s">
        <v>4</v>
      </c>
      <c r="E326" s="131">
        <f>E327</f>
        <v>46250</v>
      </c>
      <c r="F326" s="131">
        <f>F327</f>
        <v>50000</v>
      </c>
      <c r="G326" s="131">
        <f>G327</f>
        <v>60000</v>
      </c>
      <c r="H326" s="131">
        <f>H327</f>
        <v>60000</v>
      </c>
      <c r="I326" s="214">
        <f>I327</f>
        <v>60000</v>
      </c>
    </row>
    <row r="327" spans="1:9" x14ac:dyDescent="0.3">
      <c r="A327" s="106"/>
      <c r="B327" s="8">
        <v>38</v>
      </c>
      <c r="C327" s="13"/>
      <c r="D327" s="13" t="s">
        <v>159</v>
      </c>
      <c r="E327" s="14">
        <v>46250</v>
      </c>
      <c r="F327" s="14">
        <v>50000</v>
      </c>
      <c r="G327" s="14">
        <v>60000</v>
      </c>
      <c r="H327" s="14">
        <v>60000</v>
      </c>
      <c r="I327" s="15">
        <v>60000</v>
      </c>
    </row>
    <row r="328" spans="1:9" x14ac:dyDescent="0.3">
      <c r="A328" s="2"/>
      <c r="E328" s="5"/>
      <c r="F328" s="5"/>
      <c r="G328" s="5"/>
      <c r="H328" s="14"/>
      <c r="I328" s="15"/>
    </row>
    <row r="329" spans="1:9" ht="35.25" customHeight="1" x14ac:dyDescent="0.3">
      <c r="A329" s="101" t="s">
        <v>141</v>
      </c>
      <c r="B329" s="102"/>
      <c r="C329" s="102" t="s">
        <v>231</v>
      </c>
      <c r="D329" s="103" t="s">
        <v>232</v>
      </c>
      <c r="E329" s="118">
        <f>E333</f>
        <v>54812.22</v>
      </c>
      <c r="F329" s="118">
        <f>F333</f>
        <v>55000</v>
      </c>
      <c r="G329" s="118">
        <f>G333</f>
        <v>60000</v>
      </c>
      <c r="H329" s="118">
        <f>H333</f>
        <v>55000</v>
      </c>
      <c r="I329" s="204">
        <f>I333</f>
        <v>55000</v>
      </c>
    </row>
    <row r="330" spans="1:9" ht="28.8" x14ac:dyDescent="0.3">
      <c r="A330" s="104" t="s">
        <v>142</v>
      </c>
      <c r="B330" s="105">
        <v>109</v>
      </c>
      <c r="C330" s="105"/>
      <c r="D330" s="98" t="s">
        <v>226</v>
      </c>
      <c r="E330" s="119"/>
      <c r="F330" s="119"/>
      <c r="G330" s="119"/>
      <c r="H330" s="131"/>
      <c r="I330" s="214"/>
    </row>
    <row r="331" spans="1:9" x14ac:dyDescent="0.3">
      <c r="A331" s="104" t="s">
        <v>158</v>
      </c>
      <c r="B331" s="105">
        <v>11</v>
      </c>
      <c r="C331" s="105"/>
      <c r="D331" s="105" t="s">
        <v>47</v>
      </c>
      <c r="E331" s="119">
        <v>54812.22</v>
      </c>
      <c r="F331" s="119">
        <v>55000</v>
      </c>
      <c r="G331" s="119">
        <v>60000</v>
      </c>
      <c r="H331" s="119">
        <v>55000</v>
      </c>
      <c r="I331" s="203">
        <v>55000</v>
      </c>
    </row>
    <row r="332" spans="1:9" x14ac:dyDescent="0.3">
      <c r="A332" s="2"/>
      <c r="E332" s="5"/>
      <c r="F332" s="5"/>
      <c r="G332" s="5"/>
      <c r="H332" s="14"/>
      <c r="I332" s="15"/>
    </row>
    <row r="333" spans="1:9" x14ac:dyDescent="0.3">
      <c r="A333" s="125"/>
      <c r="B333" s="124">
        <v>3</v>
      </c>
      <c r="C333" s="130"/>
      <c r="D333" s="130" t="s">
        <v>4</v>
      </c>
      <c r="E333" s="131">
        <f>E334</f>
        <v>54812.22</v>
      </c>
      <c r="F333" s="131">
        <f>F334</f>
        <v>55000</v>
      </c>
      <c r="G333" s="131">
        <f>G334</f>
        <v>60000</v>
      </c>
      <c r="H333" s="131">
        <f>H334</f>
        <v>55000</v>
      </c>
      <c r="I333" s="214">
        <f>I334</f>
        <v>55000</v>
      </c>
    </row>
    <row r="334" spans="1:9" x14ac:dyDescent="0.3">
      <c r="A334" s="106"/>
      <c r="B334" s="8">
        <v>38</v>
      </c>
      <c r="C334" s="13"/>
      <c r="D334" s="13" t="s">
        <v>159</v>
      </c>
      <c r="E334" s="14">
        <v>54812.22</v>
      </c>
      <c r="F334" s="14">
        <v>55000</v>
      </c>
      <c r="G334" s="14">
        <v>60000</v>
      </c>
      <c r="H334" s="14">
        <v>55000</v>
      </c>
      <c r="I334" s="15">
        <v>55000</v>
      </c>
    </row>
    <row r="335" spans="1:9" x14ac:dyDescent="0.3">
      <c r="A335" s="2"/>
      <c r="E335" s="5"/>
      <c r="F335" s="5"/>
      <c r="G335" s="5"/>
      <c r="H335" s="14"/>
      <c r="I335" s="15"/>
    </row>
    <row r="336" spans="1:9" ht="31.2" customHeight="1" x14ac:dyDescent="0.3">
      <c r="A336" s="101" t="s">
        <v>141</v>
      </c>
      <c r="B336" s="102"/>
      <c r="C336" s="102" t="s">
        <v>233</v>
      </c>
      <c r="D336" s="103" t="s">
        <v>569</v>
      </c>
      <c r="E336" s="118">
        <f>E341</f>
        <v>159617.88999999998</v>
      </c>
      <c r="F336" s="118">
        <f>F341</f>
        <v>430000</v>
      </c>
      <c r="G336" s="118">
        <f>G341</f>
        <v>485000</v>
      </c>
      <c r="H336" s="118">
        <f>H341</f>
        <v>0</v>
      </c>
      <c r="I336" s="204">
        <f>I341</f>
        <v>0</v>
      </c>
    </row>
    <row r="337" spans="1:9" ht="28.8" x14ac:dyDescent="0.3">
      <c r="A337" s="104" t="s">
        <v>142</v>
      </c>
      <c r="B337" s="105">
        <v>109</v>
      </c>
      <c r="C337" s="105"/>
      <c r="D337" s="98" t="s">
        <v>226</v>
      </c>
      <c r="E337" s="119"/>
      <c r="F337" s="119"/>
      <c r="G337" s="119"/>
      <c r="H337" s="131"/>
      <c r="I337" s="214"/>
    </row>
    <row r="338" spans="1:9" x14ac:dyDescent="0.3">
      <c r="A338" s="104" t="s">
        <v>158</v>
      </c>
      <c r="B338" s="105">
        <v>51</v>
      </c>
      <c r="C338" s="105"/>
      <c r="D338" s="105" t="s">
        <v>24</v>
      </c>
      <c r="E338" s="119">
        <v>0</v>
      </c>
      <c r="F338" s="119">
        <v>0</v>
      </c>
      <c r="G338" s="119">
        <v>0</v>
      </c>
      <c r="H338" s="119">
        <v>0</v>
      </c>
      <c r="I338" s="203">
        <v>0</v>
      </c>
    </row>
    <row r="339" spans="1:9" x14ac:dyDescent="0.3">
      <c r="A339" s="104"/>
      <c r="B339" s="105">
        <v>52</v>
      </c>
      <c r="C339" s="105"/>
      <c r="D339" s="105" t="s">
        <v>234</v>
      </c>
      <c r="E339" s="119">
        <v>159617.89000000001</v>
      </c>
      <c r="F339" s="119">
        <v>430000</v>
      </c>
      <c r="G339" s="119">
        <v>485000</v>
      </c>
      <c r="H339" s="119">
        <v>0</v>
      </c>
      <c r="I339" s="203">
        <v>0</v>
      </c>
    </row>
    <row r="340" spans="1:9" x14ac:dyDescent="0.3">
      <c r="A340" s="2"/>
      <c r="E340" s="5"/>
      <c r="F340" s="5"/>
      <c r="G340" s="5"/>
      <c r="H340" s="14"/>
      <c r="I340" s="15"/>
    </row>
    <row r="341" spans="1:9" x14ac:dyDescent="0.3">
      <c r="A341" s="125"/>
      <c r="B341" s="124">
        <v>3</v>
      </c>
      <c r="C341" s="130"/>
      <c r="D341" s="130" t="s">
        <v>4</v>
      </c>
      <c r="E341" s="131">
        <f>E342+E344</f>
        <v>159617.88999999998</v>
      </c>
      <c r="F341" s="131">
        <f>F342+F344</f>
        <v>430000</v>
      </c>
      <c r="G341" s="131">
        <f>G342+G344</f>
        <v>485000</v>
      </c>
      <c r="H341" s="131">
        <v>0</v>
      </c>
      <c r="I341" s="214">
        <f>I342+I344</f>
        <v>0</v>
      </c>
    </row>
    <row r="342" spans="1:9" x14ac:dyDescent="0.3">
      <c r="A342" s="106"/>
      <c r="B342" s="8">
        <v>31</v>
      </c>
      <c r="C342" s="13"/>
      <c r="D342" s="13" t="s">
        <v>35</v>
      </c>
      <c r="E342" s="14">
        <v>138927.29999999999</v>
      </c>
      <c r="F342" s="14">
        <v>400000</v>
      </c>
      <c r="G342" s="14">
        <v>450000</v>
      </c>
      <c r="H342" s="14">
        <v>0</v>
      </c>
      <c r="I342" s="15">
        <v>0</v>
      </c>
    </row>
    <row r="343" spans="1:9" x14ac:dyDescent="0.3">
      <c r="A343" s="2"/>
      <c r="B343" s="8"/>
      <c r="E343" s="5"/>
      <c r="F343" s="5"/>
      <c r="G343" s="5"/>
      <c r="H343" s="14"/>
      <c r="I343" s="15"/>
    </row>
    <row r="344" spans="1:9" x14ac:dyDescent="0.3">
      <c r="A344" s="106"/>
      <c r="B344" s="8">
        <v>32</v>
      </c>
      <c r="C344" s="13"/>
      <c r="D344" s="13" t="s">
        <v>36</v>
      </c>
      <c r="E344" s="14">
        <v>20690.59</v>
      </c>
      <c r="F344" s="14">
        <v>30000</v>
      </c>
      <c r="G344" s="14">
        <v>35000</v>
      </c>
      <c r="H344" s="14">
        <v>0</v>
      </c>
      <c r="I344" s="15">
        <v>0</v>
      </c>
    </row>
    <row r="345" spans="1:9" x14ac:dyDescent="0.3">
      <c r="A345" s="2"/>
      <c r="E345" s="5"/>
      <c r="F345" s="5"/>
      <c r="G345" s="5"/>
      <c r="H345" s="14"/>
      <c r="I345" s="15"/>
    </row>
    <row r="346" spans="1:9" x14ac:dyDescent="0.3">
      <c r="A346" s="101" t="s">
        <v>141</v>
      </c>
      <c r="B346" s="102"/>
      <c r="C346" s="102" t="s">
        <v>235</v>
      </c>
      <c r="D346" s="102" t="s">
        <v>236</v>
      </c>
      <c r="E346" s="118">
        <f>E350</f>
        <v>18922.18</v>
      </c>
      <c r="F346" s="118">
        <f>F350</f>
        <v>20000</v>
      </c>
      <c r="G346" s="118">
        <f>G350</f>
        <v>25000</v>
      </c>
      <c r="H346" s="118">
        <f>H350</f>
        <v>25000</v>
      </c>
      <c r="I346" s="204">
        <f>I350</f>
        <v>0</v>
      </c>
    </row>
    <row r="347" spans="1:9" ht="28.8" x14ac:dyDescent="0.3">
      <c r="A347" s="104" t="s">
        <v>142</v>
      </c>
      <c r="B347" s="105">
        <v>109</v>
      </c>
      <c r="C347" s="105"/>
      <c r="D347" s="98" t="s">
        <v>226</v>
      </c>
      <c r="E347" s="119"/>
      <c r="F347" s="119"/>
      <c r="G347" s="119"/>
      <c r="H347" s="131"/>
      <c r="I347" s="214"/>
    </row>
    <row r="348" spans="1:9" x14ac:dyDescent="0.3">
      <c r="A348" s="104" t="s">
        <v>158</v>
      </c>
      <c r="B348" s="105">
        <v>51</v>
      </c>
      <c r="C348" s="105"/>
      <c r="D348" s="105" t="s">
        <v>24</v>
      </c>
      <c r="E348" s="119">
        <v>18922.18</v>
      </c>
      <c r="F348" s="119">
        <v>20000</v>
      </c>
      <c r="G348" s="119">
        <v>25000</v>
      </c>
      <c r="H348" s="119">
        <v>25000</v>
      </c>
      <c r="I348" s="203">
        <v>0</v>
      </c>
    </row>
    <row r="349" spans="1:9" x14ac:dyDescent="0.3">
      <c r="A349" s="2"/>
      <c r="E349" s="5"/>
      <c r="F349" s="5"/>
      <c r="G349" s="5"/>
      <c r="H349" s="14"/>
      <c r="I349" s="15"/>
    </row>
    <row r="350" spans="1:9" x14ac:dyDescent="0.3">
      <c r="A350" s="125"/>
      <c r="B350" s="124">
        <v>3</v>
      </c>
      <c r="C350" s="130"/>
      <c r="D350" s="130" t="s">
        <v>4</v>
      </c>
      <c r="E350" s="131">
        <f>E351+E353</f>
        <v>18922.18</v>
      </c>
      <c r="F350" s="131">
        <f>F351+F353</f>
        <v>20000</v>
      </c>
      <c r="G350" s="131">
        <f>G351+G353</f>
        <v>25000</v>
      </c>
      <c r="H350" s="131">
        <f>H351+H353</f>
        <v>25000</v>
      </c>
      <c r="I350" s="214">
        <f>I351+I353</f>
        <v>0</v>
      </c>
    </row>
    <row r="351" spans="1:9" x14ac:dyDescent="0.3">
      <c r="A351" s="106"/>
      <c r="B351" s="8">
        <v>31</v>
      </c>
      <c r="C351" s="13"/>
      <c r="D351" s="13" t="s">
        <v>35</v>
      </c>
      <c r="E351" s="14">
        <v>18302.98</v>
      </c>
      <c r="F351" s="14">
        <v>20000</v>
      </c>
      <c r="G351" s="14">
        <v>25000</v>
      </c>
      <c r="H351" s="14">
        <v>25000</v>
      </c>
      <c r="I351" s="15">
        <v>0</v>
      </c>
    </row>
    <row r="352" spans="1:9" x14ac:dyDescent="0.3">
      <c r="A352" s="2"/>
      <c r="B352" s="8"/>
      <c r="E352" s="5"/>
      <c r="F352" s="5"/>
      <c r="G352" s="5"/>
      <c r="H352" s="14"/>
      <c r="I352" s="15"/>
    </row>
    <row r="353" spans="1:9" x14ac:dyDescent="0.3">
      <c r="A353" s="106"/>
      <c r="B353" s="8">
        <v>32</v>
      </c>
      <c r="C353" s="13"/>
      <c r="D353" s="13" t="s">
        <v>36</v>
      </c>
      <c r="E353" s="14">
        <v>619.20000000000005</v>
      </c>
      <c r="F353" s="14">
        <v>0</v>
      </c>
      <c r="G353" s="14">
        <v>0</v>
      </c>
      <c r="H353" s="14">
        <v>0</v>
      </c>
      <c r="I353" s="15">
        <v>0</v>
      </c>
    </row>
    <row r="354" spans="1:9" x14ac:dyDescent="0.3">
      <c r="A354" s="2"/>
      <c r="E354" s="5"/>
      <c r="F354" s="5"/>
      <c r="G354" s="5"/>
      <c r="H354" s="14"/>
      <c r="I354" s="15"/>
    </row>
    <row r="355" spans="1:9" x14ac:dyDescent="0.3">
      <c r="A355" s="109" t="s">
        <v>137</v>
      </c>
      <c r="B355" s="110"/>
      <c r="C355" s="110">
        <v>1007</v>
      </c>
      <c r="D355" s="110" t="s">
        <v>237</v>
      </c>
      <c r="E355" s="121">
        <f>E357+E365+E381</f>
        <v>1143719.95</v>
      </c>
      <c r="F355" s="121">
        <f>F357+F365+F381</f>
        <v>1726000</v>
      </c>
      <c r="G355" s="121">
        <f>G357+G365+G381</f>
        <v>1721000</v>
      </c>
      <c r="H355" s="121">
        <f>H357+H365+H381</f>
        <v>1716000</v>
      </c>
      <c r="I355" s="205">
        <f>I357+I365+I381</f>
        <v>1796000</v>
      </c>
    </row>
    <row r="356" spans="1:9" x14ac:dyDescent="0.3">
      <c r="A356" s="2"/>
      <c r="E356" s="5"/>
      <c r="F356" s="5"/>
      <c r="G356" s="5"/>
      <c r="H356" s="14"/>
      <c r="I356" s="15"/>
    </row>
    <row r="357" spans="1:9" x14ac:dyDescent="0.3">
      <c r="A357" s="101" t="s">
        <v>141</v>
      </c>
      <c r="B357" s="102"/>
      <c r="C357" s="102" t="s">
        <v>238</v>
      </c>
      <c r="D357" s="102" t="s">
        <v>239</v>
      </c>
      <c r="E357" s="118">
        <f>E361</f>
        <v>100000</v>
      </c>
      <c r="F357" s="118">
        <f>F361</f>
        <v>110000</v>
      </c>
      <c r="G357" s="118">
        <f>G361</f>
        <v>110000</v>
      </c>
      <c r="H357" s="118">
        <f>H361</f>
        <v>110000</v>
      </c>
      <c r="I357" s="204">
        <f>I361</f>
        <v>110000</v>
      </c>
    </row>
    <row r="358" spans="1:9" x14ac:dyDescent="0.3">
      <c r="A358" s="104" t="s">
        <v>142</v>
      </c>
      <c r="B358" s="105">
        <v>32</v>
      </c>
      <c r="C358" s="105"/>
      <c r="D358" s="105" t="s">
        <v>69</v>
      </c>
      <c r="E358" s="119"/>
      <c r="F358" s="119"/>
      <c r="G358" s="119"/>
      <c r="H358" s="131"/>
      <c r="I358" s="214"/>
    </row>
    <row r="359" spans="1:9" x14ac:dyDescent="0.3">
      <c r="A359" s="104" t="s">
        <v>158</v>
      </c>
      <c r="B359" s="105">
        <v>11</v>
      </c>
      <c r="C359" s="105"/>
      <c r="D359" s="105" t="s">
        <v>47</v>
      </c>
      <c r="E359" s="119">
        <v>100000</v>
      </c>
      <c r="F359" s="119">
        <v>110000</v>
      </c>
      <c r="G359" s="119">
        <v>110000</v>
      </c>
      <c r="H359" s="119">
        <v>110000</v>
      </c>
      <c r="I359" s="203">
        <v>110000</v>
      </c>
    </row>
    <row r="360" spans="1:9" x14ac:dyDescent="0.3">
      <c r="A360" s="2"/>
      <c r="E360" s="5"/>
      <c r="F360" s="5"/>
      <c r="G360" s="5"/>
      <c r="H360" s="14"/>
      <c r="I360" s="15"/>
    </row>
    <row r="361" spans="1:9" x14ac:dyDescent="0.3">
      <c r="A361" s="125"/>
      <c r="B361" s="124">
        <v>3</v>
      </c>
      <c r="C361" s="130"/>
      <c r="D361" s="130" t="s">
        <v>4</v>
      </c>
      <c r="E361" s="131">
        <f>E362+E363</f>
        <v>100000</v>
      </c>
      <c r="F361" s="131">
        <f>F362+F363</f>
        <v>110000</v>
      </c>
      <c r="G361" s="131">
        <f>G362+G363</f>
        <v>110000</v>
      </c>
      <c r="H361" s="131">
        <f>H362+H363</f>
        <v>110000</v>
      </c>
      <c r="I361" s="214">
        <f>I362+I363</f>
        <v>110000</v>
      </c>
    </row>
    <row r="362" spans="1:9" x14ac:dyDescent="0.3">
      <c r="A362" s="106"/>
      <c r="B362" s="8">
        <v>38</v>
      </c>
      <c r="C362" s="13"/>
      <c r="D362" s="13" t="s">
        <v>481</v>
      </c>
      <c r="E362" s="14">
        <v>68455.44</v>
      </c>
      <c r="F362" s="14">
        <v>50000</v>
      </c>
      <c r="G362" s="14">
        <v>50000</v>
      </c>
      <c r="H362" s="14">
        <v>50000</v>
      </c>
      <c r="I362" s="15">
        <v>50000</v>
      </c>
    </row>
    <row r="363" spans="1:9" x14ac:dyDescent="0.3">
      <c r="A363" s="106"/>
      <c r="B363" s="8">
        <v>38</v>
      </c>
      <c r="C363" s="13"/>
      <c r="D363" s="13" t="s">
        <v>482</v>
      </c>
      <c r="E363" s="14">
        <v>31544.560000000001</v>
      </c>
      <c r="F363" s="14">
        <v>60000</v>
      </c>
      <c r="G363" s="14">
        <v>60000</v>
      </c>
      <c r="H363" s="14">
        <v>60000</v>
      </c>
      <c r="I363" s="15">
        <v>60000</v>
      </c>
    </row>
    <row r="364" spans="1:9" x14ac:dyDescent="0.3">
      <c r="A364" s="2"/>
      <c r="E364" s="5"/>
      <c r="F364" s="5"/>
      <c r="G364" s="5"/>
      <c r="H364" s="14"/>
      <c r="I364" s="15"/>
    </row>
    <row r="365" spans="1:9" x14ac:dyDescent="0.3">
      <c r="A365" s="101" t="s">
        <v>141</v>
      </c>
      <c r="B365" s="102"/>
      <c r="C365" s="102" t="s">
        <v>240</v>
      </c>
      <c r="D365" s="102" t="s">
        <v>241</v>
      </c>
      <c r="E365" s="118">
        <f>E371+E378</f>
        <v>1007294.95</v>
      </c>
      <c r="F365" s="118">
        <f>F371+F378</f>
        <v>1571000</v>
      </c>
      <c r="G365" s="118">
        <f>G371+G378</f>
        <v>1561000</v>
      </c>
      <c r="H365" s="118">
        <f>H371+H378</f>
        <v>1561000</v>
      </c>
      <c r="I365" s="204">
        <f>I371+I378</f>
        <v>1641000</v>
      </c>
    </row>
    <row r="366" spans="1:9" x14ac:dyDescent="0.3">
      <c r="A366" s="104" t="s">
        <v>142</v>
      </c>
      <c r="B366" s="105">
        <v>32</v>
      </c>
      <c r="C366" s="105"/>
      <c r="D366" s="105" t="s">
        <v>69</v>
      </c>
      <c r="E366" s="119"/>
      <c r="F366" s="119"/>
      <c r="G366" s="119"/>
      <c r="H366" s="131"/>
      <c r="I366" s="214"/>
    </row>
    <row r="367" spans="1:9" x14ac:dyDescent="0.3">
      <c r="A367" s="104" t="s">
        <v>158</v>
      </c>
      <c r="B367" s="105">
        <v>11</v>
      </c>
      <c r="C367" s="105"/>
      <c r="D367" s="105" t="s">
        <v>47</v>
      </c>
      <c r="E367" s="119">
        <v>720430.58</v>
      </c>
      <c r="F367" s="119">
        <v>1143000</v>
      </c>
      <c r="G367" s="119">
        <f>G365-G368-G369</f>
        <v>1233000</v>
      </c>
      <c r="H367" s="119">
        <f>H365-H368-H369</f>
        <v>1128000</v>
      </c>
      <c r="I367" s="203">
        <f>I365-I368-I369</f>
        <v>1308000</v>
      </c>
    </row>
    <row r="368" spans="1:9" x14ac:dyDescent="0.3">
      <c r="A368" s="104"/>
      <c r="B368" s="105">
        <v>32</v>
      </c>
      <c r="C368" s="105"/>
      <c r="D368" s="105" t="s">
        <v>49</v>
      </c>
      <c r="E368" s="119">
        <v>9178.99</v>
      </c>
      <c r="F368" s="119">
        <v>28000</v>
      </c>
      <c r="G368" s="119">
        <v>28000</v>
      </c>
      <c r="H368" s="119">
        <v>33000</v>
      </c>
      <c r="I368" s="203">
        <v>33000</v>
      </c>
    </row>
    <row r="369" spans="1:9" x14ac:dyDescent="0.3">
      <c r="A369" s="104"/>
      <c r="B369" s="105">
        <v>51</v>
      </c>
      <c r="C369" s="105"/>
      <c r="D369" s="105" t="s">
        <v>488</v>
      </c>
      <c r="E369" s="119">
        <v>277685.38</v>
      </c>
      <c r="F369" s="119">
        <v>400000</v>
      </c>
      <c r="G369" s="119">
        <v>300000</v>
      </c>
      <c r="H369" s="119">
        <v>400000</v>
      </c>
      <c r="I369" s="203">
        <v>300000</v>
      </c>
    </row>
    <row r="370" spans="1:9" x14ac:dyDescent="0.3">
      <c r="A370" s="104"/>
      <c r="B370" s="105"/>
      <c r="C370" s="105"/>
      <c r="D370" s="105"/>
      <c r="E370" s="119"/>
      <c r="F370" s="119"/>
      <c r="G370" s="119"/>
      <c r="H370" s="131"/>
      <c r="I370" s="214"/>
    </row>
    <row r="371" spans="1:9" x14ac:dyDescent="0.3">
      <c r="A371" s="106"/>
      <c r="B371" s="8">
        <v>3</v>
      </c>
      <c r="C371" s="13"/>
      <c r="D371" s="13" t="s">
        <v>4</v>
      </c>
      <c r="E371" s="14">
        <f>E372+E374+E376</f>
        <v>942142.05999999994</v>
      </c>
      <c r="F371" s="14">
        <f>F372+F374+F376</f>
        <v>1381000</v>
      </c>
      <c r="G371" s="14">
        <f>G372+G374+G376</f>
        <v>1401000</v>
      </c>
      <c r="H371" s="14">
        <f>H372+H374+H376</f>
        <v>1421000</v>
      </c>
      <c r="I371" s="15">
        <f>I372+I374+I376</f>
        <v>1461000</v>
      </c>
    </row>
    <row r="372" spans="1:9" x14ac:dyDescent="0.3">
      <c r="A372" s="106"/>
      <c r="B372" s="8">
        <v>31</v>
      </c>
      <c r="C372" s="13"/>
      <c r="D372" s="13" t="s">
        <v>242</v>
      </c>
      <c r="E372" s="14">
        <v>845101.1</v>
      </c>
      <c r="F372" s="14">
        <v>1240000</v>
      </c>
      <c r="G372" s="14">
        <v>1260000</v>
      </c>
      <c r="H372" s="14">
        <v>1280000</v>
      </c>
      <c r="I372" s="15">
        <v>1320000</v>
      </c>
    </row>
    <row r="373" spans="1:9" x14ac:dyDescent="0.3">
      <c r="A373" s="2"/>
      <c r="B373" s="28"/>
      <c r="E373" s="5"/>
      <c r="F373" s="5"/>
      <c r="G373" s="5"/>
      <c r="H373" s="14"/>
      <c r="I373" s="15"/>
    </row>
    <row r="374" spans="1:9" x14ac:dyDescent="0.3">
      <c r="A374" s="106"/>
      <c r="B374" s="8">
        <v>32</v>
      </c>
      <c r="C374" s="13"/>
      <c r="D374" s="13" t="s">
        <v>36</v>
      </c>
      <c r="E374" s="14">
        <v>96335.6</v>
      </c>
      <c r="F374" s="14">
        <v>140000</v>
      </c>
      <c r="G374" s="14">
        <v>140000</v>
      </c>
      <c r="H374" s="14">
        <v>140000</v>
      </c>
      <c r="I374" s="15">
        <v>140000</v>
      </c>
    </row>
    <row r="375" spans="1:9" x14ac:dyDescent="0.3">
      <c r="A375" s="2"/>
      <c r="B375" s="28"/>
      <c r="E375" s="5"/>
      <c r="F375" s="5"/>
      <c r="G375" s="5"/>
      <c r="H375" s="14"/>
      <c r="I375" s="15"/>
    </row>
    <row r="376" spans="1:9" x14ac:dyDescent="0.3">
      <c r="A376" s="106"/>
      <c r="B376" s="8">
        <v>34</v>
      </c>
      <c r="C376" s="13"/>
      <c r="D376" s="13" t="s">
        <v>37</v>
      </c>
      <c r="E376" s="14">
        <v>705.36</v>
      </c>
      <c r="F376" s="14">
        <v>1000</v>
      </c>
      <c r="G376" s="14">
        <v>1000</v>
      </c>
      <c r="H376" s="14">
        <v>1000</v>
      </c>
      <c r="I376" s="15">
        <v>1000</v>
      </c>
    </row>
    <row r="377" spans="1:9" x14ac:dyDescent="0.3">
      <c r="A377" s="2"/>
      <c r="B377" s="28"/>
      <c r="E377" s="5"/>
      <c r="F377" s="5"/>
      <c r="G377" s="268"/>
      <c r="H377" s="14"/>
      <c r="I377" s="15"/>
    </row>
    <row r="378" spans="1:9" ht="28.8" x14ac:dyDescent="0.3">
      <c r="A378" s="125"/>
      <c r="B378" s="124">
        <v>4</v>
      </c>
      <c r="C378" s="130"/>
      <c r="D378" s="254" t="s">
        <v>542</v>
      </c>
      <c r="E378" s="131">
        <f>E379</f>
        <v>65152.89</v>
      </c>
      <c r="F378" s="131">
        <f>F379</f>
        <v>190000</v>
      </c>
      <c r="G378" s="131">
        <f>G379</f>
        <v>160000</v>
      </c>
      <c r="H378" s="131">
        <f>H379</f>
        <v>140000</v>
      </c>
      <c r="I378" s="214">
        <f>I379</f>
        <v>180000</v>
      </c>
    </row>
    <row r="379" spans="1:9" ht="28.8" x14ac:dyDescent="0.3">
      <c r="A379" s="106"/>
      <c r="B379" s="8">
        <v>42</v>
      </c>
      <c r="C379" s="13"/>
      <c r="D379" s="107" t="s">
        <v>155</v>
      </c>
      <c r="E379" s="14">
        <v>65152.89</v>
      </c>
      <c r="F379" s="14">
        <v>190000</v>
      </c>
      <c r="G379" s="14">
        <v>160000</v>
      </c>
      <c r="H379" s="14">
        <v>140000</v>
      </c>
      <c r="I379" s="15">
        <v>180000</v>
      </c>
    </row>
    <row r="380" spans="1:9" x14ac:dyDescent="0.3">
      <c r="A380" s="2"/>
      <c r="E380" s="5"/>
      <c r="F380" s="5"/>
      <c r="G380" s="5"/>
      <c r="H380" s="14"/>
      <c r="I380" s="15"/>
    </row>
    <row r="381" spans="1:9" x14ac:dyDescent="0.3">
      <c r="A381" s="101" t="s">
        <v>141</v>
      </c>
      <c r="B381" s="102"/>
      <c r="C381" s="102" t="s">
        <v>243</v>
      </c>
      <c r="D381" s="102" t="s">
        <v>244</v>
      </c>
      <c r="E381" s="118">
        <f>E385</f>
        <v>36425</v>
      </c>
      <c r="F381" s="118">
        <f>F385</f>
        <v>45000</v>
      </c>
      <c r="G381" s="118">
        <f>G385</f>
        <v>50000</v>
      </c>
      <c r="H381" s="118">
        <f>H385</f>
        <v>45000</v>
      </c>
      <c r="I381" s="204">
        <f>I385</f>
        <v>45000</v>
      </c>
    </row>
    <row r="382" spans="1:9" x14ac:dyDescent="0.3">
      <c r="A382" s="104" t="s">
        <v>142</v>
      </c>
      <c r="B382" s="105">
        <v>32</v>
      </c>
      <c r="C382" s="105"/>
      <c r="D382" s="105" t="s">
        <v>69</v>
      </c>
      <c r="E382" s="119"/>
      <c r="F382" s="119"/>
      <c r="G382" s="119"/>
      <c r="H382" s="131"/>
      <c r="I382" s="214"/>
    </row>
    <row r="383" spans="1:9" x14ac:dyDescent="0.3">
      <c r="A383" s="104" t="s">
        <v>158</v>
      </c>
      <c r="B383" s="105">
        <v>11</v>
      </c>
      <c r="C383" s="105"/>
      <c r="D383" s="105" t="s">
        <v>47</v>
      </c>
      <c r="E383" s="119">
        <v>36425</v>
      </c>
      <c r="F383" s="119">
        <v>55000</v>
      </c>
      <c r="G383" s="119">
        <v>50000</v>
      </c>
      <c r="H383" s="119">
        <v>45000</v>
      </c>
      <c r="I383" s="203">
        <v>45000</v>
      </c>
    </row>
    <row r="384" spans="1:9" x14ac:dyDescent="0.3">
      <c r="A384" s="2"/>
      <c r="E384" s="5"/>
      <c r="F384" s="5"/>
      <c r="G384" s="5"/>
      <c r="H384" s="14"/>
      <c r="I384" s="15"/>
    </row>
    <row r="385" spans="1:9" x14ac:dyDescent="0.3">
      <c r="A385" s="134"/>
      <c r="B385" s="124">
        <v>3</v>
      </c>
      <c r="C385" s="124"/>
      <c r="D385" s="135" t="s">
        <v>4</v>
      </c>
      <c r="E385" s="137">
        <f>E386+E387</f>
        <v>36425</v>
      </c>
      <c r="F385" s="137">
        <f>F386+F387</f>
        <v>45000</v>
      </c>
      <c r="G385" s="137">
        <f>G386+G387</f>
        <v>50000</v>
      </c>
      <c r="H385" s="137">
        <f>H386+H387</f>
        <v>45000</v>
      </c>
      <c r="I385" s="217">
        <f>I386+I387</f>
        <v>45000</v>
      </c>
    </row>
    <row r="386" spans="1:9" x14ac:dyDescent="0.3">
      <c r="A386" s="106"/>
      <c r="B386" s="8">
        <v>32</v>
      </c>
      <c r="C386" s="13"/>
      <c r="D386" s="13" t="s">
        <v>36</v>
      </c>
      <c r="E386" s="14">
        <v>1425</v>
      </c>
      <c r="F386" s="14">
        <v>20000</v>
      </c>
      <c r="G386" s="14">
        <v>15000</v>
      </c>
      <c r="H386" s="14">
        <v>15000</v>
      </c>
      <c r="I386" s="15">
        <v>15000</v>
      </c>
    </row>
    <row r="387" spans="1:9" x14ac:dyDescent="0.3">
      <c r="A387" s="106"/>
      <c r="B387" s="8">
        <v>38</v>
      </c>
      <c r="C387" s="13"/>
      <c r="D387" s="13" t="s">
        <v>159</v>
      </c>
      <c r="E387" s="14">
        <v>35000</v>
      </c>
      <c r="F387" s="14">
        <v>25000</v>
      </c>
      <c r="G387" s="14">
        <v>35000</v>
      </c>
      <c r="H387" s="14">
        <v>30000</v>
      </c>
      <c r="I387" s="15">
        <v>30000</v>
      </c>
    </row>
    <row r="388" spans="1:9" x14ac:dyDescent="0.3">
      <c r="A388" s="2"/>
      <c r="E388" s="5"/>
      <c r="F388" s="5"/>
      <c r="G388" s="5"/>
      <c r="H388" s="14"/>
      <c r="I388" s="15"/>
    </row>
    <row r="389" spans="1:9" x14ac:dyDescent="0.3">
      <c r="A389" s="109" t="s">
        <v>137</v>
      </c>
      <c r="B389" s="110"/>
      <c r="C389" s="110">
        <v>1008</v>
      </c>
      <c r="D389" s="110" t="s">
        <v>245</v>
      </c>
      <c r="E389" s="121">
        <f>E391+E398+E405+E412+E419+E426+E433</f>
        <v>204333.94</v>
      </c>
      <c r="F389" s="121">
        <f>F391+F398+F405+F412+F419+F426+F433</f>
        <v>177000</v>
      </c>
      <c r="G389" s="121">
        <f>G391+G398+G405+G412+G419+G426+G433</f>
        <v>167000</v>
      </c>
      <c r="H389" s="121">
        <f>H391+H398+H405+H412+H419+H426+H433</f>
        <v>180000</v>
      </c>
      <c r="I389" s="205">
        <f>I391+I398+I405+I412+I419+I426+I433</f>
        <v>180000</v>
      </c>
    </row>
    <row r="390" spans="1:9" x14ac:dyDescent="0.3">
      <c r="A390" s="2"/>
      <c r="E390" s="5"/>
      <c r="F390" s="5"/>
      <c r="G390" s="5"/>
      <c r="H390" s="14"/>
      <c r="I390" s="15"/>
    </row>
    <row r="391" spans="1:9" x14ac:dyDescent="0.3">
      <c r="A391" s="101" t="s">
        <v>141</v>
      </c>
      <c r="B391" s="102"/>
      <c r="C391" s="102" t="s">
        <v>246</v>
      </c>
      <c r="D391" s="102" t="s">
        <v>247</v>
      </c>
      <c r="E391" s="118">
        <f>E395</f>
        <v>53050</v>
      </c>
      <c r="F391" s="118">
        <f>F395</f>
        <v>50000</v>
      </c>
      <c r="G391" s="118">
        <f>G395</f>
        <v>50000</v>
      </c>
      <c r="H391" s="118">
        <f>H395</f>
        <v>50000</v>
      </c>
      <c r="I391" s="204">
        <f>I395</f>
        <v>50000</v>
      </c>
    </row>
    <row r="392" spans="1:9" x14ac:dyDescent="0.3">
      <c r="A392" s="104" t="s">
        <v>142</v>
      </c>
      <c r="B392" s="105">
        <v>84</v>
      </c>
      <c r="C392" s="105"/>
      <c r="D392" s="105" t="s">
        <v>111</v>
      </c>
      <c r="E392" s="119"/>
      <c r="F392" s="119"/>
      <c r="G392" s="119"/>
      <c r="H392" s="131"/>
      <c r="I392" s="214"/>
    </row>
    <row r="393" spans="1:9" x14ac:dyDescent="0.3">
      <c r="A393" s="104" t="s">
        <v>158</v>
      </c>
      <c r="B393" s="105">
        <v>11</v>
      </c>
      <c r="C393" s="105"/>
      <c r="D393" s="105" t="s">
        <v>47</v>
      </c>
      <c r="E393" s="119">
        <v>53050</v>
      </c>
      <c r="F393" s="119">
        <v>50000</v>
      </c>
      <c r="G393" s="119">
        <v>50000</v>
      </c>
      <c r="H393" s="119">
        <v>50000</v>
      </c>
      <c r="I393" s="203">
        <v>50000</v>
      </c>
    </row>
    <row r="394" spans="1:9" x14ac:dyDescent="0.3">
      <c r="A394" s="2"/>
      <c r="E394" s="5"/>
      <c r="F394" s="5"/>
      <c r="G394" s="5"/>
      <c r="H394" s="14"/>
      <c r="I394" s="15"/>
    </row>
    <row r="395" spans="1:9" x14ac:dyDescent="0.3">
      <c r="A395" s="125"/>
      <c r="B395" s="124">
        <v>3</v>
      </c>
      <c r="C395" s="130"/>
      <c r="D395" s="130" t="s">
        <v>4</v>
      </c>
      <c r="E395" s="131">
        <f>E396</f>
        <v>53050</v>
      </c>
      <c r="F395" s="131">
        <f>F396</f>
        <v>50000</v>
      </c>
      <c r="G395" s="131">
        <f>G396</f>
        <v>50000</v>
      </c>
      <c r="H395" s="131">
        <f>H396</f>
        <v>50000</v>
      </c>
      <c r="I395" s="214">
        <f>I396</f>
        <v>50000</v>
      </c>
    </row>
    <row r="396" spans="1:9" x14ac:dyDescent="0.3">
      <c r="A396" s="106"/>
      <c r="B396" s="8">
        <v>38</v>
      </c>
      <c r="C396" s="13"/>
      <c r="D396" s="13" t="s">
        <v>159</v>
      </c>
      <c r="E396" s="14">
        <v>53050</v>
      </c>
      <c r="F396" s="14">
        <v>50000</v>
      </c>
      <c r="G396" s="14">
        <v>50000</v>
      </c>
      <c r="H396" s="14">
        <v>50000</v>
      </c>
      <c r="I396" s="15">
        <v>50000</v>
      </c>
    </row>
    <row r="397" spans="1:9" x14ac:dyDescent="0.3">
      <c r="A397" s="2"/>
      <c r="E397" s="5"/>
      <c r="F397" s="5"/>
      <c r="G397" s="5"/>
      <c r="H397" s="14"/>
      <c r="I397" s="15"/>
    </row>
    <row r="398" spans="1:9" x14ac:dyDescent="0.3">
      <c r="A398" s="101" t="s">
        <v>141</v>
      </c>
      <c r="B398" s="102"/>
      <c r="C398" s="102" t="s">
        <v>248</v>
      </c>
      <c r="D398" s="102" t="s">
        <v>249</v>
      </c>
      <c r="E398" s="118">
        <f>E402</f>
        <v>0</v>
      </c>
      <c r="F398" s="118">
        <f>F402</f>
        <v>10000</v>
      </c>
      <c r="G398" s="118">
        <f>G402</f>
        <v>0</v>
      </c>
      <c r="H398" s="118">
        <f>H402</f>
        <v>10000</v>
      </c>
      <c r="I398" s="204">
        <f>I402</f>
        <v>10000</v>
      </c>
    </row>
    <row r="399" spans="1:9" x14ac:dyDescent="0.3">
      <c r="A399" s="104" t="s">
        <v>142</v>
      </c>
      <c r="B399" s="105">
        <v>84</v>
      </c>
      <c r="C399" s="105"/>
      <c r="D399" s="105" t="s">
        <v>111</v>
      </c>
      <c r="E399" s="119"/>
      <c r="F399" s="119"/>
      <c r="G399" s="119"/>
      <c r="H399" s="131"/>
      <c r="I399" s="214"/>
    </row>
    <row r="400" spans="1:9" x14ac:dyDescent="0.3">
      <c r="A400" s="104" t="s">
        <v>158</v>
      </c>
      <c r="B400" s="105">
        <v>11</v>
      </c>
      <c r="C400" s="105"/>
      <c r="D400" s="105" t="s">
        <v>47</v>
      </c>
      <c r="E400" s="119">
        <v>0</v>
      </c>
      <c r="F400" s="119">
        <v>10000</v>
      </c>
      <c r="G400" s="119">
        <v>0</v>
      </c>
      <c r="H400" s="119">
        <v>10000</v>
      </c>
      <c r="I400" s="203">
        <v>10000</v>
      </c>
    </row>
    <row r="401" spans="1:9" x14ac:dyDescent="0.3">
      <c r="A401" s="2"/>
      <c r="E401" s="5"/>
      <c r="F401" s="5"/>
      <c r="G401" s="5"/>
      <c r="H401" s="14"/>
      <c r="I401" s="15"/>
    </row>
    <row r="402" spans="1:9" x14ac:dyDescent="0.3">
      <c r="A402" s="125"/>
      <c r="B402" s="124">
        <v>3</v>
      </c>
      <c r="C402" s="130"/>
      <c r="D402" s="130" t="s">
        <v>4</v>
      </c>
      <c r="E402" s="131">
        <f>E403</f>
        <v>0</v>
      </c>
      <c r="F402" s="131">
        <f>F403</f>
        <v>10000</v>
      </c>
      <c r="G402" s="131">
        <f>G403</f>
        <v>0</v>
      </c>
      <c r="H402" s="131">
        <f>H403</f>
        <v>10000</v>
      </c>
      <c r="I402" s="214">
        <f>I403</f>
        <v>10000</v>
      </c>
    </row>
    <row r="403" spans="1:9" x14ac:dyDescent="0.3">
      <c r="A403" s="106"/>
      <c r="B403" s="8">
        <v>38</v>
      </c>
      <c r="C403" s="13"/>
      <c r="D403" s="13" t="s">
        <v>159</v>
      </c>
      <c r="E403" s="14">
        <v>0</v>
      </c>
      <c r="F403" s="14">
        <v>10000</v>
      </c>
      <c r="G403" s="14">
        <v>0</v>
      </c>
      <c r="H403" s="14">
        <v>10000</v>
      </c>
      <c r="I403" s="15">
        <v>10000</v>
      </c>
    </row>
    <row r="404" spans="1:9" x14ac:dyDescent="0.3">
      <c r="A404" s="2"/>
      <c r="E404" s="5"/>
      <c r="F404" s="5"/>
      <c r="G404" s="5"/>
      <c r="H404" s="14"/>
      <c r="I404" s="15"/>
    </row>
    <row r="405" spans="1:9" x14ac:dyDescent="0.3">
      <c r="A405" s="101" t="s">
        <v>141</v>
      </c>
      <c r="B405" s="102"/>
      <c r="C405" s="102" t="s">
        <v>250</v>
      </c>
      <c r="D405" s="102" t="s">
        <v>251</v>
      </c>
      <c r="E405" s="118">
        <f>E409</f>
        <v>54899.18</v>
      </c>
      <c r="F405" s="118">
        <f>F409</f>
        <v>60000</v>
      </c>
      <c r="G405" s="118">
        <f>G409</f>
        <v>60000</v>
      </c>
      <c r="H405" s="118">
        <f>H409</f>
        <v>60000</v>
      </c>
      <c r="I405" s="204">
        <f>I409</f>
        <v>60000</v>
      </c>
    </row>
    <row r="406" spans="1:9" x14ac:dyDescent="0.3">
      <c r="A406" s="104" t="s">
        <v>142</v>
      </c>
      <c r="B406" s="105">
        <v>47</v>
      </c>
      <c r="C406" s="105"/>
      <c r="D406" s="105" t="s">
        <v>77</v>
      </c>
      <c r="E406" s="119"/>
      <c r="F406" s="119"/>
      <c r="G406" s="119"/>
      <c r="H406" s="131"/>
      <c r="I406" s="214"/>
    </row>
    <row r="407" spans="1:9" x14ac:dyDescent="0.3">
      <c r="A407" s="104" t="s">
        <v>158</v>
      </c>
      <c r="B407" s="105">
        <v>11</v>
      </c>
      <c r="C407" s="105"/>
      <c r="D407" s="105" t="s">
        <v>47</v>
      </c>
      <c r="E407" s="119">
        <v>54899.18</v>
      </c>
      <c r="F407" s="119">
        <v>60000</v>
      </c>
      <c r="G407" s="119">
        <v>60000</v>
      </c>
      <c r="H407" s="119">
        <v>60000</v>
      </c>
      <c r="I407" s="203">
        <v>60000</v>
      </c>
    </row>
    <row r="408" spans="1:9" x14ac:dyDescent="0.3">
      <c r="A408" s="2"/>
      <c r="E408" s="5"/>
      <c r="F408" s="5"/>
      <c r="G408" s="5"/>
      <c r="H408" s="14"/>
      <c r="I408" s="15"/>
    </row>
    <row r="409" spans="1:9" x14ac:dyDescent="0.3">
      <c r="A409" s="125"/>
      <c r="B409" s="124">
        <v>3</v>
      </c>
      <c r="C409" s="130"/>
      <c r="D409" s="130" t="s">
        <v>4</v>
      </c>
      <c r="E409" s="131">
        <f>E410</f>
        <v>54899.18</v>
      </c>
      <c r="F409" s="131">
        <f>F410</f>
        <v>60000</v>
      </c>
      <c r="G409" s="131">
        <f>G410</f>
        <v>60000</v>
      </c>
      <c r="H409" s="131">
        <f>H410</f>
        <v>60000</v>
      </c>
      <c r="I409" s="214">
        <f>I410</f>
        <v>60000</v>
      </c>
    </row>
    <row r="410" spans="1:9" x14ac:dyDescent="0.3">
      <c r="A410" s="106"/>
      <c r="B410" s="8">
        <v>38</v>
      </c>
      <c r="C410" s="13"/>
      <c r="D410" s="13" t="s">
        <v>159</v>
      </c>
      <c r="E410" s="14">
        <v>54899.18</v>
      </c>
      <c r="F410" s="14">
        <v>60000</v>
      </c>
      <c r="G410" s="14">
        <v>60000</v>
      </c>
      <c r="H410" s="14">
        <v>60000</v>
      </c>
      <c r="I410" s="15">
        <v>60000</v>
      </c>
    </row>
    <row r="411" spans="1:9" x14ac:dyDescent="0.3">
      <c r="A411" s="2"/>
      <c r="E411" s="5"/>
      <c r="F411" s="5"/>
      <c r="G411" s="5"/>
      <c r="H411" s="14"/>
      <c r="I411" s="15"/>
    </row>
    <row r="412" spans="1:9" x14ac:dyDescent="0.3">
      <c r="A412" s="101" t="s">
        <v>141</v>
      </c>
      <c r="B412" s="102"/>
      <c r="C412" s="102" t="s">
        <v>252</v>
      </c>
      <c r="D412" s="102" t="s">
        <v>253</v>
      </c>
      <c r="E412" s="118">
        <f>E416</f>
        <v>89384.76</v>
      </c>
      <c r="F412" s="118">
        <f>F416</f>
        <v>40000</v>
      </c>
      <c r="G412" s="118">
        <f>G416</f>
        <v>40000</v>
      </c>
      <c r="H412" s="118">
        <f>H416</f>
        <v>40000</v>
      </c>
      <c r="I412" s="204">
        <f>I416</f>
        <v>40000</v>
      </c>
    </row>
    <row r="413" spans="1:9" x14ac:dyDescent="0.3">
      <c r="A413" s="104" t="s">
        <v>142</v>
      </c>
      <c r="B413" s="105">
        <v>84</v>
      </c>
      <c r="C413" s="105"/>
      <c r="D413" s="105" t="s">
        <v>111</v>
      </c>
      <c r="E413" s="119"/>
      <c r="F413" s="119"/>
      <c r="G413" s="119"/>
      <c r="H413" s="131"/>
      <c r="I413" s="214"/>
    </row>
    <row r="414" spans="1:9" x14ac:dyDescent="0.3">
      <c r="A414" s="104" t="s">
        <v>158</v>
      </c>
      <c r="B414" s="105">
        <v>11</v>
      </c>
      <c r="C414" s="105"/>
      <c r="D414" s="105" t="s">
        <v>47</v>
      </c>
      <c r="E414" s="119">
        <v>89384.76</v>
      </c>
      <c r="F414" s="119">
        <v>40000</v>
      </c>
      <c r="G414" s="119">
        <v>40000</v>
      </c>
      <c r="H414" s="119">
        <v>40000</v>
      </c>
      <c r="I414" s="203">
        <v>40000</v>
      </c>
    </row>
    <row r="415" spans="1:9" x14ac:dyDescent="0.3">
      <c r="A415" s="2"/>
      <c r="E415" s="5"/>
      <c r="F415" s="5"/>
      <c r="G415" s="5"/>
      <c r="H415" s="14"/>
      <c r="I415" s="15"/>
    </row>
    <row r="416" spans="1:9" x14ac:dyDescent="0.3">
      <c r="A416" s="125"/>
      <c r="B416" s="124">
        <v>3</v>
      </c>
      <c r="C416" s="130"/>
      <c r="D416" s="130" t="s">
        <v>4</v>
      </c>
      <c r="E416" s="131">
        <f>E417</f>
        <v>89384.76</v>
      </c>
      <c r="F416" s="131">
        <f>F417</f>
        <v>40000</v>
      </c>
      <c r="G416" s="131">
        <f>G417</f>
        <v>40000</v>
      </c>
      <c r="H416" s="131">
        <f>H417</f>
        <v>40000</v>
      </c>
      <c r="I416" s="214">
        <f>I417</f>
        <v>40000</v>
      </c>
    </row>
    <row r="417" spans="1:9" x14ac:dyDescent="0.3">
      <c r="A417" s="106"/>
      <c r="B417" s="8">
        <v>38</v>
      </c>
      <c r="C417" s="13"/>
      <c r="D417" s="13" t="s">
        <v>159</v>
      </c>
      <c r="E417" s="14">
        <v>89384.76</v>
      </c>
      <c r="F417" s="14">
        <v>40000</v>
      </c>
      <c r="G417" s="14">
        <v>40000</v>
      </c>
      <c r="H417" s="14">
        <v>40000</v>
      </c>
      <c r="I417" s="15">
        <v>40000</v>
      </c>
    </row>
    <row r="418" spans="1:9" x14ac:dyDescent="0.3">
      <c r="A418" s="2"/>
      <c r="E418" s="5"/>
      <c r="F418" s="5"/>
      <c r="G418" s="5"/>
      <c r="H418" s="14"/>
      <c r="I418" s="15"/>
    </row>
    <row r="419" spans="1:9" x14ac:dyDescent="0.3">
      <c r="A419" s="101" t="s">
        <v>141</v>
      </c>
      <c r="B419" s="102"/>
      <c r="C419" s="102" t="s">
        <v>254</v>
      </c>
      <c r="D419" s="102" t="s">
        <v>255</v>
      </c>
      <c r="E419" s="118">
        <f>E423</f>
        <v>0</v>
      </c>
      <c r="F419" s="118">
        <f>F423</f>
        <v>0</v>
      </c>
      <c r="G419" s="118">
        <f>G423</f>
        <v>0</v>
      </c>
      <c r="H419" s="118">
        <f>H423</f>
        <v>0</v>
      </c>
      <c r="I419" s="204">
        <f>I423</f>
        <v>0</v>
      </c>
    </row>
    <row r="420" spans="1:9" x14ac:dyDescent="0.3">
      <c r="A420" s="104" t="s">
        <v>142</v>
      </c>
      <c r="B420" s="105">
        <v>84</v>
      </c>
      <c r="C420" s="105"/>
      <c r="D420" s="105" t="s">
        <v>111</v>
      </c>
      <c r="E420" s="119"/>
      <c r="F420" s="119"/>
      <c r="G420" s="119"/>
      <c r="H420" s="131"/>
      <c r="I420" s="214"/>
    </row>
    <row r="421" spans="1:9" x14ac:dyDescent="0.3">
      <c r="A421" s="104" t="s">
        <v>158</v>
      </c>
      <c r="B421" s="105">
        <v>11</v>
      </c>
      <c r="C421" s="105"/>
      <c r="D421" s="105" t="s">
        <v>47</v>
      </c>
      <c r="E421" s="119">
        <v>0</v>
      </c>
      <c r="F421" s="119">
        <v>0</v>
      </c>
      <c r="G421" s="119">
        <v>0</v>
      </c>
      <c r="H421" s="119">
        <v>0</v>
      </c>
      <c r="I421" s="203">
        <v>0</v>
      </c>
    </row>
    <row r="422" spans="1:9" x14ac:dyDescent="0.3">
      <c r="A422" s="2"/>
      <c r="E422" s="5"/>
      <c r="F422" s="5"/>
      <c r="G422" s="5"/>
      <c r="H422" s="14"/>
      <c r="I422" s="15"/>
    </row>
    <row r="423" spans="1:9" x14ac:dyDescent="0.3">
      <c r="A423" s="125"/>
      <c r="B423" s="124">
        <v>3</v>
      </c>
      <c r="C423" s="130"/>
      <c r="D423" s="130" t="s">
        <v>4</v>
      </c>
      <c r="E423" s="131">
        <f>E424</f>
        <v>0</v>
      </c>
      <c r="F423" s="131">
        <f>F424</f>
        <v>0</v>
      </c>
      <c r="G423" s="131">
        <f>G424</f>
        <v>0</v>
      </c>
      <c r="H423" s="131">
        <f>H424</f>
        <v>0</v>
      </c>
      <c r="I423" s="214">
        <v>0</v>
      </c>
    </row>
    <row r="424" spans="1:9" x14ac:dyDescent="0.3">
      <c r="A424" s="106"/>
      <c r="B424" s="8">
        <v>38</v>
      </c>
      <c r="C424" s="13"/>
      <c r="D424" s="13" t="s">
        <v>159</v>
      </c>
      <c r="E424" s="14">
        <v>0</v>
      </c>
      <c r="F424" s="14">
        <v>0</v>
      </c>
      <c r="G424" s="14">
        <v>0</v>
      </c>
      <c r="H424" s="14">
        <v>0</v>
      </c>
      <c r="I424" s="15">
        <v>0</v>
      </c>
    </row>
    <row r="425" spans="1:9" x14ac:dyDescent="0.3">
      <c r="A425" s="2"/>
      <c r="E425" s="5"/>
      <c r="F425" s="5"/>
      <c r="G425" s="5"/>
      <c r="H425" s="14"/>
      <c r="I425" s="15"/>
    </row>
    <row r="426" spans="1:9" x14ac:dyDescent="0.3">
      <c r="A426" s="101" t="s">
        <v>141</v>
      </c>
      <c r="B426" s="102"/>
      <c r="C426" s="102" t="s">
        <v>256</v>
      </c>
      <c r="D426" s="102" t="s">
        <v>539</v>
      </c>
      <c r="E426" s="118">
        <f>E430</f>
        <v>7000</v>
      </c>
      <c r="F426" s="118">
        <f>F430</f>
        <v>7000</v>
      </c>
      <c r="G426" s="118">
        <f>G430</f>
        <v>7000</v>
      </c>
      <c r="H426" s="118">
        <f>H430</f>
        <v>10000</v>
      </c>
      <c r="I426" s="204">
        <f>I430</f>
        <v>10000</v>
      </c>
    </row>
    <row r="427" spans="1:9" x14ac:dyDescent="0.3">
      <c r="A427" s="104" t="s">
        <v>142</v>
      </c>
      <c r="B427" s="105">
        <v>84</v>
      </c>
      <c r="C427" s="105"/>
      <c r="D427" s="105" t="s">
        <v>111</v>
      </c>
      <c r="E427" s="119"/>
      <c r="F427" s="119"/>
      <c r="G427" s="119"/>
      <c r="H427" s="131"/>
      <c r="I427" s="214"/>
    </row>
    <row r="428" spans="1:9" x14ac:dyDescent="0.3">
      <c r="A428" s="104" t="s">
        <v>158</v>
      </c>
      <c r="B428" s="105">
        <v>11</v>
      </c>
      <c r="C428" s="105"/>
      <c r="D428" s="105" t="s">
        <v>47</v>
      </c>
      <c r="E428" s="119">
        <v>7000</v>
      </c>
      <c r="F428" s="119">
        <v>7000</v>
      </c>
      <c r="G428" s="119">
        <v>7000</v>
      </c>
      <c r="H428" s="119">
        <v>10000</v>
      </c>
      <c r="I428" s="203">
        <v>10000</v>
      </c>
    </row>
    <row r="429" spans="1:9" x14ac:dyDescent="0.3">
      <c r="A429" s="2"/>
      <c r="E429" s="5"/>
      <c r="F429" s="5"/>
      <c r="G429" s="5"/>
      <c r="H429" s="14"/>
      <c r="I429" s="15"/>
    </row>
    <row r="430" spans="1:9" x14ac:dyDescent="0.3">
      <c r="A430" s="125"/>
      <c r="B430" s="124">
        <v>3</v>
      </c>
      <c r="C430" s="130"/>
      <c r="D430" s="130" t="s">
        <v>4</v>
      </c>
      <c r="E430" s="131">
        <f>E431</f>
        <v>7000</v>
      </c>
      <c r="F430" s="131">
        <f>F431</f>
        <v>7000</v>
      </c>
      <c r="G430" s="131">
        <f>G431</f>
        <v>7000</v>
      </c>
      <c r="H430" s="131">
        <f>H431</f>
        <v>10000</v>
      </c>
      <c r="I430" s="214">
        <f>I431</f>
        <v>10000</v>
      </c>
    </row>
    <row r="431" spans="1:9" x14ac:dyDescent="0.3">
      <c r="A431" s="106"/>
      <c r="B431" s="8">
        <v>38</v>
      </c>
      <c r="C431" s="13"/>
      <c r="D431" s="13" t="s">
        <v>159</v>
      </c>
      <c r="E431" s="14">
        <v>7000</v>
      </c>
      <c r="F431" s="14">
        <v>7000</v>
      </c>
      <c r="G431" s="14">
        <v>7000</v>
      </c>
      <c r="H431" s="14">
        <v>10000</v>
      </c>
      <c r="I431" s="15">
        <v>10000</v>
      </c>
    </row>
    <row r="432" spans="1:9" x14ac:dyDescent="0.3">
      <c r="A432" s="2"/>
      <c r="E432" s="5"/>
      <c r="F432" s="5"/>
      <c r="G432" s="5"/>
      <c r="H432" s="14"/>
      <c r="I432" s="15"/>
    </row>
    <row r="433" spans="1:9" x14ac:dyDescent="0.3">
      <c r="A433" s="101" t="s">
        <v>141</v>
      </c>
      <c r="B433" s="102"/>
      <c r="C433" s="102" t="s">
        <v>257</v>
      </c>
      <c r="D433" s="102" t="s">
        <v>258</v>
      </c>
      <c r="E433" s="118">
        <f>E437</f>
        <v>0</v>
      </c>
      <c r="F433" s="118">
        <f>F437</f>
        <v>10000</v>
      </c>
      <c r="G433" s="118">
        <f>G437</f>
        <v>10000</v>
      </c>
      <c r="H433" s="118">
        <f>H437</f>
        <v>10000</v>
      </c>
      <c r="I433" s="204">
        <f>I437</f>
        <v>10000</v>
      </c>
    </row>
    <row r="434" spans="1:9" x14ac:dyDescent="0.3">
      <c r="A434" s="104" t="s">
        <v>142</v>
      </c>
      <c r="B434" s="105">
        <v>75</v>
      </c>
      <c r="C434" s="105"/>
      <c r="D434" s="105" t="s">
        <v>93</v>
      </c>
      <c r="E434" s="119"/>
      <c r="F434" s="119"/>
      <c r="G434" s="119"/>
      <c r="H434" s="131"/>
      <c r="I434" s="214"/>
    </row>
    <row r="435" spans="1:9" x14ac:dyDescent="0.3">
      <c r="A435" s="104" t="s">
        <v>158</v>
      </c>
      <c r="B435" s="105">
        <v>11</v>
      </c>
      <c r="C435" s="105"/>
      <c r="D435" s="105" t="s">
        <v>47</v>
      </c>
      <c r="E435" s="119">
        <v>0</v>
      </c>
      <c r="F435" s="119">
        <v>10000</v>
      </c>
      <c r="G435" s="119">
        <v>10000</v>
      </c>
      <c r="H435" s="119">
        <v>10000</v>
      </c>
      <c r="I435" s="203">
        <v>10000</v>
      </c>
    </row>
    <row r="436" spans="1:9" x14ac:dyDescent="0.3">
      <c r="A436" s="2"/>
      <c r="E436" s="5"/>
      <c r="F436" s="5"/>
      <c r="G436" s="5"/>
      <c r="H436" s="14"/>
      <c r="I436" s="15"/>
    </row>
    <row r="437" spans="1:9" x14ac:dyDescent="0.3">
      <c r="A437" s="125"/>
      <c r="B437" s="124">
        <v>3</v>
      </c>
      <c r="C437" s="130"/>
      <c r="D437" s="130" t="s">
        <v>4</v>
      </c>
      <c r="E437" s="131">
        <f>E438</f>
        <v>0</v>
      </c>
      <c r="F437" s="131">
        <f>F438</f>
        <v>10000</v>
      </c>
      <c r="G437" s="131">
        <f>G438</f>
        <v>10000</v>
      </c>
      <c r="H437" s="131">
        <f>H438</f>
        <v>10000</v>
      </c>
      <c r="I437" s="214">
        <f>I438</f>
        <v>10000</v>
      </c>
    </row>
    <row r="438" spans="1:9" x14ac:dyDescent="0.3">
      <c r="A438" s="106"/>
      <c r="B438" s="8">
        <v>38</v>
      </c>
      <c r="C438" s="13"/>
      <c r="D438" s="13" t="s">
        <v>159</v>
      </c>
      <c r="E438" s="14">
        <v>0</v>
      </c>
      <c r="F438" s="14">
        <v>10000</v>
      </c>
      <c r="G438" s="14">
        <v>10000</v>
      </c>
      <c r="H438" s="14">
        <v>10000</v>
      </c>
      <c r="I438" s="15">
        <v>10000</v>
      </c>
    </row>
    <row r="439" spans="1:9" x14ac:dyDescent="0.3">
      <c r="A439" s="2"/>
      <c r="E439" s="5"/>
      <c r="F439" s="5"/>
      <c r="G439" s="5"/>
      <c r="H439" s="14"/>
      <c r="I439" s="15"/>
    </row>
    <row r="440" spans="1:9" x14ac:dyDescent="0.3">
      <c r="A440" s="109" t="s">
        <v>137</v>
      </c>
      <c r="B440" s="110"/>
      <c r="C440" s="110">
        <v>1009</v>
      </c>
      <c r="D440" s="110" t="s">
        <v>259</v>
      </c>
      <c r="E440" s="121">
        <f>E442+E449+E456+E463</f>
        <v>300997.50999999995</v>
      </c>
      <c r="F440" s="121">
        <f>F442+F449+F456+F463</f>
        <v>299000</v>
      </c>
      <c r="G440" s="121">
        <f>G442+G449+G456+G463</f>
        <v>300000</v>
      </c>
      <c r="H440" s="121">
        <f>H442+H449+H456+H463</f>
        <v>300000</v>
      </c>
      <c r="I440" s="205">
        <f>I442+I449+I456+I463</f>
        <v>300000</v>
      </c>
    </row>
    <row r="441" spans="1:9" x14ac:dyDescent="0.3">
      <c r="A441" s="2"/>
      <c r="E441" s="5"/>
      <c r="F441" s="5"/>
      <c r="G441" s="5"/>
      <c r="H441" s="14"/>
      <c r="I441" s="15"/>
    </row>
    <row r="442" spans="1:9" ht="28.8" x14ac:dyDescent="0.3">
      <c r="A442" s="101" t="s">
        <v>141</v>
      </c>
      <c r="B442" s="102"/>
      <c r="C442" s="102" t="s">
        <v>260</v>
      </c>
      <c r="D442" s="103" t="s">
        <v>543</v>
      </c>
      <c r="E442" s="118">
        <f>E446</f>
        <v>58360.93</v>
      </c>
      <c r="F442" s="118">
        <f>F446</f>
        <v>59000</v>
      </c>
      <c r="G442" s="118">
        <f>G446</f>
        <v>60000</v>
      </c>
      <c r="H442" s="118">
        <f>H446</f>
        <v>60000</v>
      </c>
      <c r="I442" s="204">
        <f>I446</f>
        <v>60000</v>
      </c>
    </row>
    <row r="443" spans="1:9" x14ac:dyDescent="0.3">
      <c r="A443" s="104" t="s">
        <v>142</v>
      </c>
      <c r="B443" s="105">
        <v>61</v>
      </c>
      <c r="C443" s="105"/>
      <c r="D443" s="105" t="s">
        <v>91</v>
      </c>
      <c r="E443" s="119"/>
      <c r="F443" s="119"/>
      <c r="G443" s="119"/>
      <c r="H443" s="131"/>
      <c r="I443" s="214"/>
    </row>
    <row r="444" spans="1:9" x14ac:dyDescent="0.3">
      <c r="A444" s="104" t="s">
        <v>158</v>
      </c>
      <c r="B444" s="105">
        <v>11</v>
      </c>
      <c r="C444" s="105"/>
      <c r="D444" s="105" t="s">
        <v>47</v>
      </c>
      <c r="E444" s="119">
        <v>58360.93</v>
      </c>
      <c r="F444" s="119">
        <v>59000</v>
      </c>
      <c r="G444" s="119">
        <v>60000</v>
      </c>
      <c r="H444" s="119">
        <v>60000</v>
      </c>
      <c r="I444" s="203">
        <v>60000</v>
      </c>
    </row>
    <row r="445" spans="1:9" x14ac:dyDescent="0.3">
      <c r="A445" s="2"/>
      <c r="E445" s="5"/>
      <c r="F445" s="5"/>
      <c r="G445" s="5"/>
      <c r="H445" s="14"/>
      <c r="I445" s="15"/>
    </row>
    <row r="446" spans="1:9" x14ac:dyDescent="0.3">
      <c r="A446" s="125"/>
      <c r="B446" s="124">
        <v>3</v>
      </c>
      <c r="C446" s="130"/>
      <c r="D446" s="130" t="s">
        <v>4</v>
      </c>
      <c r="E446" s="131">
        <f>E447</f>
        <v>58360.93</v>
      </c>
      <c r="F446" s="131">
        <f>F447</f>
        <v>59000</v>
      </c>
      <c r="G446" s="131">
        <f>G447</f>
        <v>60000</v>
      </c>
      <c r="H446" s="131">
        <f>H447</f>
        <v>60000</v>
      </c>
      <c r="I446" s="214">
        <f>I447</f>
        <v>60000</v>
      </c>
    </row>
    <row r="447" spans="1:9" x14ac:dyDescent="0.3">
      <c r="A447" s="106"/>
      <c r="B447" s="8">
        <v>38</v>
      </c>
      <c r="C447" s="13"/>
      <c r="D447" s="13" t="s">
        <v>40</v>
      </c>
      <c r="E447" s="14">
        <v>58360.93</v>
      </c>
      <c r="F447" s="14">
        <v>59000</v>
      </c>
      <c r="G447" s="14">
        <v>60000</v>
      </c>
      <c r="H447" s="14">
        <v>60000</v>
      </c>
      <c r="I447" s="15">
        <v>60000</v>
      </c>
    </row>
    <row r="448" spans="1:9" x14ac:dyDescent="0.3">
      <c r="A448" s="2"/>
      <c r="E448" s="5"/>
      <c r="F448" s="5"/>
      <c r="G448" s="5"/>
      <c r="H448" s="14"/>
      <c r="I448" s="15"/>
    </row>
    <row r="449" spans="1:9" ht="28.8" x14ac:dyDescent="0.3">
      <c r="A449" s="101" t="s">
        <v>141</v>
      </c>
      <c r="B449" s="102"/>
      <c r="C449" s="102" t="s">
        <v>261</v>
      </c>
      <c r="D449" s="103" t="s">
        <v>262</v>
      </c>
      <c r="E449" s="118">
        <f>E453</f>
        <v>69365.399999999994</v>
      </c>
      <c r="F449" s="118">
        <f>F453</f>
        <v>70000</v>
      </c>
      <c r="G449" s="118">
        <f>G453</f>
        <v>70000</v>
      </c>
      <c r="H449" s="118">
        <f>H453</f>
        <v>70000</v>
      </c>
      <c r="I449" s="204">
        <f>I453</f>
        <v>70000</v>
      </c>
    </row>
    <row r="450" spans="1:9" x14ac:dyDescent="0.3">
      <c r="A450" s="104" t="s">
        <v>142</v>
      </c>
      <c r="B450" s="105">
        <v>61</v>
      </c>
      <c r="C450" s="105"/>
      <c r="D450" s="105" t="s">
        <v>91</v>
      </c>
      <c r="E450" s="119"/>
      <c r="F450" s="119"/>
      <c r="G450" s="119"/>
      <c r="H450" s="131"/>
      <c r="I450" s="214"/>
    </row>
    <row r="451" spans="1:9" x14ac:dyDescent="0.3">
      <c r="A451" s="104" t="s">
        <v>158</v>
      </c>
      <c r="B451" s="105">
        <v>11</v>
      </c>
      <c r="C451" s="105"/>
      <c r="D451" s="105" t="s">
        <v>47</v>
      </c>
      <c r="E451" s="119">
        <v>69365.399999999994</v>
      </c>
      <c r="F451" s="119">
        <v>70000</v>
      </c>
      <c r="G451" s="119">
        <v>70000</v>
      </c>
      <c r="H451" s="119">
        <v>70000</v>
      </c>
      <c r="I451" s="203">
        <v>70000</v>
      </c>
    </row>
    <row r="452" spans="1:9" x14ac:dyDescent="0.3">
      <c r="A452" s="2"/>
      <c r="E452" s="5"/>
      <c r="F452" s="5"/>
      <c r="G452" s="5"/>
      <c r="H452" s="14"/>
      <c r="I452" s="15"/>
    </row>
    <row r="453" spans="1:9" x14ac:dyDescent="0.3">
      <c r="A453" s="125"/>
      <c r="B453" s="124">
        <v>3</v>
      </c>
      <c r="C453" s="130"/>
      <c r="D453" s="130" t="s">
        <v>4</v>
      </c>
      <c r="E453" s="131">
        <f>E454</f>
        <v>69365.399999999994</v>
      </c>
      <c r="F453" s="131">
        <f>F454</f>
        <v>70000</v>
      </c>
      <c r="G453" s="131">
        <f>G454</f>
        <v>70000</v>
      </c>
      <c r="H453" s="131">
        <f>H454</f>
        <v>70000</v>
      </c>
      <c r="I453" s="214">
        <f>I454</f>
        <v>70000</v>
      </c>
    </row>
    <row r="454" spans="1:9" x14ac:dyDescent="0.3">
      <c r="A454" s="106"/>
      <c r="B454" s="8">
        <v>38</v>
      </c>
      <c r="C454" s="13"/>
      <c r="D454" s="13" t="s">
        <v>40</v>
      </c>
      <c r="E454" s="14">
        <v>69365.399999999994</v>
      </c>
      <c r="F454" s="14">
        <v>70000</v>
      </c>
      <c r="G454" s="14">
        <v>70000</v>
      </c>
      <c r="H454" s="14">
        <v>70000</v>
      </c>
      <c r="I454" s="15">
        <v>70000</v>
      </c>
    </row>
    <row r="455" spans="1:9" x14ac:dyDescent="0.3">
      <c r="A455" s="2"/>
      <c r="E455" s="5"/>
      <c r="F455" s="5"/>
      <c r="G455" s="5"/>
      <c r="H455" s="14"/>
      <c r="I455" s="15"/>
    </row>
    <row r="456" spans="1:9" ht="43.2" x14ac:dyDescent="0.3">
      <c r="A456" s="101" t="s">
        <v>141</v>
      </c>
      <c r="B456" s="102"/>
      <c r="C456" s="102" t="s">
        <v>263</v>
      </c>
      <c r="D456" s="103" t="s">
        <v>264</v>
      </c>
      <c r="E456" s="118">
        <f>E460</f>
        <v>148212.75</v>
      </c>
      <c r="F456" s="118">
        <f>F460</f>
        <v>145000</v>
      </c>
      <c r="G456" s="118">
        <f>G460</f>
        <v>145000</v>
      </c>
      <c r="H456" s="118">
        <f>H460</f>
        <v>145000</v>
      </c>
      <c r="I456" s="204">
        <f>I460</f>
        <v>145000</v>
      </c>
    </row>
    <row r="457" spans="1:9" x14ac:dyDescent="0.3">
      <c r="A457" s="104" t="s">
        <v>142</v>
      </c>
      <c r="B457" s="105">
        <v>61</v>
      </c>
      <c r="C457" s="105"/>
      <c r="D457" s="105" t="s">
        <v>91</v>
      </c>
      <c r="E457" s="5"/>
      <c r="F457" s="5"/>
      <c r="G457" s="5"/>
      <c r="H457" s="14"/>
      <c r="I457" s="15"/>
    </row>
    <row r="458" spans="1:9" x14ac:dyDescent="0.3">
      <c r="A458" s="104" t="s">
        <v>158</v>
      </c>
      <c r="B458" s="105">
        <v>11</v>
      </c>
      <c r="C458" s="105"/>
      <c r="D458" s="105" t="s">
        <v>47</v>
      </c>
      <c r="E458" s="5">
        <v>148212.75</v>
      </c>
      <c r="F458" s="5">
        <v>145000</v>
      </c>
      <c r="G458" s="5">
        <v>145000</v>
      </c>
      <c r="H458" s="5">
        <v>145000</v>
      </c>
      <c r="I458" s="6">
        <v>145000</v>
      </c>
    </row>
    <row r="459" spans="1:9" x14ac:dyDescent="0.3">
      <c r="A459" s="2"/>
      <c r="E459" s="5"/>
      <c r="F459" s="5"/>
      <c r="G459" s="5"/>
      <c r="H459" s="14"/>
      <c r="I459" s="15"/>
    </row>
    <row r="460" spans="1:9" x14ac:dyDescent="0.3">
      <c r="A460" s="125"/>
      <c r="B460" s="124">
        <v>3</v>
      </c>
      <c r="C460" s="130"/>
      <c r="D460" s="130" t="s">
        <v>4</v>
      </c>
      <c r="E460" s="131">
        <f>E461</f>
        <v>148212.75</v>
      </c>
      <c r="F460" s="131">
        <f>F461</f>
        <v>145000</v>
      </c>
      <c r="G460" s="131">
        <f>G461</f>
        <v>145000</v>
      </c>
      <c r="H460" s="131">
        <f>H461</f>
        <v>145000</v>
      </c>
      <c r="I460" s="214">
        <f>I461</f>
        <v>145000</v>
      </c>
    </row>
    <row r="461" spans="1:9" x14ac:dyDescent="0.3">
      <c r="A461" s="106"/>
      <c r="B461" s="8">
        <v>38</v>
      </c>
      <c r="C461" s="13"/>
      <c r="D461" s="13" t="s">
        <v>40</v>
      </c>
      <c r="E461" s="14">
        <v>148212.75</v>
      </c>
      <c r="F461" s="14">
        <v>145000</v>
      </c>
      <c r="G461" s="14">
        <v>145000</v>
      </c>
      <c r="H461" s="14">
        <v>145000</v>
      </c>
      <c r="I461" s="15">
        <v>145000</v>
      </c>
    </row>
    <row r="462" spans="1:9" x14ac:dyDescent="0.3">
      <c r="A462" s="2"/>
      <c r="E462" s="5"/>
      <c r="F462" s="5"/>
      <c r="G462" s="5"/>
      <c r="H462" s="14"/>
      <c r="I462" s="15"/>
    </row>
    <row r="463" spans="1:9" ht="28.8" x14ac:dyDescent="0.3">
      <c r="A463" s="101" t="s">
        <v>141</v>
      </c>
      <c r="B463" s="102"/>
      <c r="C463" s="102" t="s">
        <v>265</v>
      </c>
      <c r="D463" s="103" t="s">
        <v>439</v>
      </c>
      <c r="E463" s="118">
        <f>E467</f>
        <v>25058.43</v>
      </c>
      <c r="F463" s="118">
        <f>F467</f>
        <v>25000</v>
      </c>
      <c r="G463" s="118">
        <f>G467</f>
        <v>25000</v>
      </c>
      <c r="H463" s="118">
        <f>H467</f>
        <v>25000</v>
      </c>
      <c r="I463" s="204">
        <f>I467</f>
        <v>25000</v>
      </c>
    </row>
    <row r="464" spans="1:9" x14ac:dyDescent="0.3">
      <c r="A464" s="104" t="s">
        <v>142</v>
      </c>
      <c r="B464" s="105">
        <v>61</v>
      </c>
      <c r="C464" s="105"/>
      <c r="D464" s="105" t="s">
        <v>91</v>
      </c>
      <c r="E464" s="5"/>
      <c r="F464" s="5"/>
      <c r="G464" s="5"/>
      <c r="H464" s="14"/>
      <c r="I464" s="15"/>
    </row>
    <row r="465" spans="1:9" x14ac:dyDescent="0.3">
      <c r="A465" s="104" t="s">
        <v>158</v>
      </c>
      <c r="B465" s="105">
        <v>11</v>
      </c>
      <c r="C465" s="105"/>
      <c r="D465" s="105" t="s">
        <v>47</v>
      </c>
      <c r="E465" s="5">
        <v>25058.43</v>
      </c>
      <c r="F465" s="5">
        <v>25000</v>
      </c>
      <c r="G465" s="5">
        <v>25000</v>
      </c>
      <c r="H465" s="5">
        <v>25000</v>
      </c>
      <c r="I465" s="6">
        <v>25000</v>
      </c>
    </row>
    <row r="466" spans="1:9" x14ac:dyDescent="0.3">
      <c r="A466" s="2"/>
      <c r="E466" s="5"/>
      <c r="F466" s="5"/>
      <c r="G466" s="5"/>
      <c r="H466" s="14"/>
      <c r="I466" s="15"/>
    </row>
    <row r="467" spans="1:9" x14ac:dyDescent="0.3">
      <c r="A467" s="125"/>
      <c r="B467" s="124">
        <v>3</v>
      </c>
      <c r="C467" s="130"/>
      <c r="D467" s="130" t="s">
        <v>4</v>
      </c>
      <c r="E467" s="131">
        <f>E468</f>
        <v>25058.43</v>
      </c>
      <c r="F467" s="131">
        <f>F468</f>
        <v>25000</v>
      </c>
      <c r="G467" s="131">
        <f>G468</f>
        <v>25000</v>
      </c>
      <c r="H467" s="131">
        <f>H468</f>
        <v>25000</v>
      </c>
      <c r="I467" s="214">
        <f>I468</f>
        <v>25000</v>
      </c>
    </row>
    <row r="468" spans="1:9" ht="15" thickBot="1" x14ac:dyDescent="0.35">
      <c r="A468" s="111"/>
      <c r="B468" s="112">
        <v>38</v>
      </c>
      <c r="C468" s="113"/>
      <c r="D468" s="113" t="s">
        <v>40</v>
      </c>
      <c r="E468" s="122">
        <v>25058.43</v>
      </c>
      <c r="F468" s="122">
        <v>25000</v>
      </c>
      <c r="G468" s="122">
        <v>25000</v>
      </c>
      <c r="H468" s="122">
        <v>25000</v>
      </c>
      <c r="I468" s="206">
        <v>25000</v>
      </c>
    </row>
  </sheetData>
  <mergeCells count="7">
    <mergeCell ref="A2:I2"/>
    <mergeCell ref="A10:D10"/>
    <mergeCell ref="A12:D12"/>
    <mergeCell ref="A14:D14"/>
    <mergeCell ref="A42:D42"/>
    <mergeCell ref="D4:E4"/>
    <mergeCell ref="A6:I7"/>
  </mergeCells>
  <pageMargins left="0.7" right="0.7" top="0.75" bottom="0.75" header="0.3" footer="0.3"/>
  <pageSetup paperSize="9" scale="68" fitToHeight="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5EC65-666A-4F8A-ACB4-50B7915BB378}">
  <sheetPr>
    <tabColor theme="4" tint="-0.249977111117893"/>
    <pageSetUpPr fitToPage="1"/>
  </sheetPr>
  <dimension ref="A1:N438"/>
  <sheetViews>
    <sheetView topLeftCell="A253" workbookViewId="0">
      <selection activeCell="I281" sqref="I281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59" style="1" customWidth="1"/>
    <col min="5" max="5" width="19.5546875" style="1" customWidth="1"/>
    <col min="6" max="6" width="19.88671875" style="1" customWidth="1"/>
    <col min="7" max="7" width="22.33203125" style="1" customWidth="1"/>
    <col min="8" max="8" width="19.88671875" customWidth="1"/>
    <col min="9" max="9" width="20.88671875" customWidth="1"/>
  </cols>
  <sheetData>
    <row r="1" spans="1:12" ht="32.4" x14ac:dyDescent="0.3">
      <c r="A1" s="323" t="e" cm="1">
        <f t="array" ref="A1">A1:I196ŠIFRA</f>
        <v>#NAME?</v>
      </c>
      <c r="B1" s="324" t="s">
        <v>133</v>
      </c>
      <c r="C1" s="324" t="s">
        <v>135</v>
      </c>
      <c r="D1" s="325" t="s">
        <v>266</v>
      </c>
      <c r="E1" s="325" t="s">
        <v>505</v>
      </c>
      <c r="F1" s="325" t="s">
        <v>506</v>
      </c>
      <c r="G1" s="325" t="s">
        <v>511</v>
      </c>
      <c r="H1" s="326" t="s">
        <v>508</v>
      </c>
      <c r="I1" s="327" t="s">
        <v>509</v>
      </c>
    </row>
    <row r="2" spans="1:12" ht="16.2" x14ac:dyDescent="0.35">
      <c r="A2" s="524" t="s">
        <v>267</v>
      </c>
      <c r="B2" s="525"/>
      <c r="C2" s="525"/>
      <c r="D2" s="525"/>
      <c r="E2" s="115">
        <f>E4+E195</f>
        <v>1844087.16</v>
      </c>
      <c r="F2" s="115">
        <f>F4+F195</f>
        <v>2916000</v>
      </c>
      <c r="G2" s="115">
        <f>G4+G195</f>
        <v>4013000</v>
      </c>
      <c r="H2" s="115">
        <f>H4+H195</f>
        <v>5943000</v>
      </c>
      <c r="I2" s="328">
        <f>I4+I195</f>
        <v>5109000</v>
      </c>
    </row>
    <row r="3" spans="1:12" ht="16.2" x14ac:dyDescent="0.35">
      <c r="A3" s="329"/>
      <c r="B3" s="64"/>
      <c r="C3" s="64"/>
      <c r="D3" s="64"/>
      <c r="E3" s="114"/>
      <c r="F3" s="114"/>
      <c r="G3" s="114"/>
      <c r="H3" s="175"/>
      <c r="I3" s="330"/>
    </row>
    <row r="4" spans="1:12" ht="16.2" x14ac:dyDescent="0.35">
      <c r="A4" s="526" t="s">
        <v>268</v>
      </c>
      <c r="B4" s="527"/>
      <c r="C4" s="527"/>
      <c r="D4" s="527"/>
      <c r="E4" s="156">
        <f>E6+E82+E163</f>
        <v>1596054.99</v>
      </c>
      <c r="F4" s="156">
        <f>F6+F82+F163</f>
        <v>2181000</v>
      </c>
      <c r="G4" s="156">
        <f>G6+G82+G163</f>
        <v>2490000</v>
      </c>
      <c r="H4" s="156">
        <f>H6+H82+H163</f>
        <v>2043000</v>
      </c>
      <c r="I4" s="331">
        <f>I6+I82+I163</f>
        <v>1978000</v>
      </c>
    </row>
    <row r="5" spans="1:12" ht="16.2" x14ac:dyDescent="0.35">
      <c r="A5" s="329"/>
      <c r="B5" s="64"/>
      <c r="C5" s="64"/>
      <c r="D5" s="64"/>
      <c r="E5" s="114"/>
      <c r="F5" s="114"/>
      <c r="G5" s="114"/>
      <c r="H5" s="175"/>
      <c r="I5" s="330"/>
    </row>
    <row r="6" spans="1:12" ht="16.2" x14ac:dyDescent="0.35">
      <c r="A6" s="332" t="s">
        <v>137</v>
      </c>
      <c r="B6" s="100"/>
      <c r="C6" s="100">
        <v>1010</v>
      </c>
      <c r="D6" s="100" t="s">
        <v>269</v>
      </c>
      <c r="E6" s="116">
        <f>E8+E17+E26+E33+E40+E47+E54+E61+E68+E75</f>
        <v>1274754.52</v>
      </c>
      <c r="F6" s="116">
        <f>F8+F17+F26+F33+F40+F47+F54+F61+F68+F75</f>
        <v>1375000</v>
      </c>
      <c r="G6" s="116">
        <f>G8+G17+G26+G33+G40+G47+G54+G61+G68+G75</f>
        <v>1422000</v>
      </c>
      <c r="H6" s="116">
        <f>H8+H17+H26+H33+H40+H47+H54+H61+H68+H75</f>
        <v>1417000</v>
      </c>
      <c r="I6" s="333">
        <f>I8+I17+I26+I33+I40+I47+I54+I61+I68+I75</f>
        <v>1322000</v>
      </c>
      <c r="L6" s="157"/>
    </row>
    <row r="7" spans="1:12" x14ac:dyDescent="0.3">
      <c r="A7" s="334"/>
      <c r="E7" s="5"/>
      <c r="F7" s="5"/>
      <c r="G7" s="5"/>
      <c r="H7" s="5"/>
      <c r="I7" s="335"/>
    </row>
    <row r="8" spans="1:12" x14ac:dyDescent="0.3">
      <c r="A8" s="336" t="s">
        <v>141</v>
      </c>
      <c r="B8" s="102"/>
      <c r="C8" s="102" t="s">
        <v>270</v>
      </c>
      <c r="D8" s="103" t="s">
        <v>271</v>
      </c>
      <c r="E8" s="118">
        <f>E15</f>
        <v>358814.36</v>
      </c>
      <c r="F8" s="118">
        <f>F14</f>
        <v>400000</v>
      </c>
      <c r="G8" s="118">
        <f>G14</f>
        <v>400000</v>
      </c>
      <c r="H8" s="118">
        <f>H14</f>
        <v>400000</v>
      </c>
      <c r="I8" s="337">
        <f>I14</f>
        <v>300000</v>
      </c>
    </row>
    <row r="9" spans="1:12" x14ac:dyDescent="0.3">
      <c r="A9" s="338" t="s">
        <v>142</v>
      </c>
      <c r="B9" s="105">
        <v>64</v>
      </c>
      <c r="C9" s="105"/>
      <c r="D9" s="105" t="s">
        <v>97</v>
      </c>
      <c r="E9" s="119"/>
      <c r="F9" s="119"/>
      <c r="G9" s="119"/>
      <c r="H9" s="119"/>
      <c r="I9" s="339"/>
    </row>
    <row r="10" spans="1:12" x14ac:dyDescent="0.3">
      <c r="A10" s="338" t="s">
        <v>158</v>
      </c>
      <c r="B10" s="105">
        <v>11</v>
      </c>
      <c r="C10" s="105"/>
      <c r="D10" s="105" t="s">
        <v>47</v>
      </c>
      <c r="E10" s="119">
        <v>206580</v>
      </c>
      <c r="F10" s="119">
        <v>60000</v>
      </c>
      <c r="G10" s="119">
        <v>40000</v>
      </c>
      <c r="H10" s="119">
        <v>68000</v>
      </c>
      <c r="I10" s="339">
        <v>0</v>
      </c>
    </row>
    <row r="11" spans="1:12" x14ac:dyDescent="0.3">
      <c r="A11" s="334"/>
      <c r="B11" s="1">
        <v>41</v>
      </c>
      <c r="D11" s="1" t="s">
        <v>51</v>
      </c>
      <c r="E11" s="5">
        <v>152234.35999999999</v>
      </c>
      <c r="F11" s="5">
        <v>360000</v>
      </c>
      <c r="G11" s="5">
        <v>340000</v>
      </c>
      <c r="H11" s="5">
        <v>332000</v>
      </c>
      <c r="I11" s="335">
        <v>300000</v>
      </c>
    </row>
    <row r="12" spans="1:12" x14ac:dyDescent="0.3">
      <c r="A12" s="334"/>
      <c r="B12" s="1">
        <v>51</v>
      </c>
      <c r="D12" s="1" t="s">
        <v>24</v>
      </c>
      <c r="E12" s="5">
        <v>0</v>
      </c>
      <c r="F12" s="5">
        <v>0</v>
      </c>
      <c r="G12" s="5">
        <v>20000</v>
      </c>
      <c r="H12" s="5">
        <v>0</v>
      </c>
      <c r="I12" s="335">
        <v>0</v>
      </c>
    </row>
    <row r="13" spans="1:12" x14ac:dyDescent="0.3">
      <c r="A13" s="340"/>
      <c r="B13" s="13"/>
      <c r="C13" s="8"/>
      <c r="D13" s="13"/>
      <c r="E13" s="14"/>
      <c r="F13" s="14"/>
      <c r="G13" s="14"/>
      <c r="H13" s="14"/>
      <c r="I13" s="341"/>
    </row>
    <row r="14" spans="1:12" x14ac:dyDescent="0.3">
      <c r="A14" s="342"/>
      <c r="B14" s="130"/>
      <c r="C14" s="124">
        <v>3</v>
      </c>
      <c r="D14" s="130" t="s">
        <v>4</v>
      </c>
      <c r="E14" s="131">
        <f>E15</f>
        <v>358814.36</v>
      </c>
      <c r="F14" s="131">
        <f>F15</f>
        <v>400000</v>
      </c>
      <c r="G14" s="131">
        <f>G15</f>
        <v>400000</v>
      </c>
      <c r="H14" s="131">
        <f>H15</f>
        <v>400000</v>
      </c>
      <c r="I14" s="343">
        <f>I15</f>
        <v>300000</v>
      </c>
    </row>
    <row r="15" spans="1:12" x14ac:dyDescent="0.3">
      <c r="A15" s="340"/>
      <c r="B15" s="13"/>
      <c r="C15" s="8">
        <v>32</v>
      </c>
      <c r="D15" s="13" t="s">
        <v>36</v>
      </c>
      <c r="E15" s="14">
        <v>358814.36</v>
      </c>
      <c r="F15" s="14">
        <v>400000</v>
      </c>
      <c r="G15" s="14">
        <v>400000</v>
      </c>
      <c r="H15" s="14">
        <v>400000</v>
      </c>
      <c r="I15" s="341">
        <v>300000</v>
      </c>
    </row>
    <row r="16" spans="1:12" x14ac:dyDescent="0.3">
      <c r="A16" s="334"/>
      <c r="E16" s="5"/>
      <c r="F16" s="5"/>
      <c r="G16" s="5"/>
      <c r="H16" s="14"/>
      <c r="I16" s="341"/>
    </row>
    <row r="17" spans="1:9" x14ac:dyDescent="0.3">
      <c r="A17" s="336" t="s">
        <v>141</v>
      </c>
      <c r="B17" s="102"/>
      <c r="C17" s="102" t="s">
        <v>272</v>
      </c>
      <c r="D17" s="102" t="s">
        <v>501</v>
      </c>
      <c r="E17" s="118">
        <f>E24</f>
        <v>550506.46</v>
      </c>
      <c r="F17" s="118">
        <f>F23</f>
        <v>530000</v>
      </c>
      <c r="G17" s="118">
        <f>G23</f>
        <v>530000</v>
      </c>
      <c r="H17" s="118">
        <f>H23</f>
        <v>530000</v>
      </c>
      <c r="I17" s="337">
        <f>I23</f>
        <v>530000</v>
      </c>
    </row>
    <row r="18" spans="1:9" x14ac:dyDescent="0.3">
      <c r="A18" s="338" t="s">
        <v>142</v>
      </c>
      <c r="B18" s="105">
        <v>45</v>
      </c>
      <c r="C18" s="105"/>
      <c r="D18" s="105" t="s">
        <v>273</v>
      </c>
      <c r="E18" s="119"/>
      <c r="F18" s="119"/>
      <c r="G18" s="119"/>
      <c r="H18" s="131"/>
      <c r="I18" s="343"/>
    </row>
    <row r="19" spans="1:9" x14ac:dyDescent="0.3">
      <c r="A19" s="338" t="s">
        <v>158</v>
      </c>
      <c r="B19" s="105">
        <v>11</v>
      </c>
      <c r="C19" s="105"/>
      <c r="D19" s="105" t="s">
        <v>47</v>
      </c>
      <c r="E19" s="119">
        <v>210209.44</v>
      </c>
      <c r="F19" s="119">
        <v>18000</v>
      </c>
      <c r="G19" s="119">
        <v>72000</v>
      </c>
      <c r="H19" s="119">
        <v>120000</v>
      </c>
      <c r="I19" s="339">
        <v>18000</v>
      </c>
    </row>
    <row r="20" spans="1:9" x14ac:dyDescent="0.3">
      <c r="A20" s="338"/>
      <c r="B20" s="105">
        <v>41</v>
      </c>
      <c r="C20" s="105"/>
      <c r="D20" s="105" t="s">
        <v>51</v>
      </c>
      <c r="E20" s="119">
        <v>268660.88</v>
      </c>
      <c r="F20" s="119">
        <v>497000</v>
      </c>
      <c r="G20" s="119">
        <v>395000</v>
      </c>
      <c r="H20" s="119">
        <v>395000</v>
      </c>
      <c r="I20" s="339">
        <v>512000</v>
      </c>
    </row>
    <row r="21" spans="1:9" x14ac:dyDescent="0.3">
      <c r="A21" s="338"/>
      <c r="B21" s="105">
        <v>51</v>
      </c>
      <c r="C21" s="127"/>
      <c r="D21" s="105" t="s">
        <v>24</v>
      </c>
      <c r="E21" s="119">
        <v>71636.14</v>
      </c>
      <c r="F21" s="119">
        <v>15000</v>
      </c>
      <c r="G21" s="119">
        <v>63000</v>
      </c>
      <c r="H21" s="119">
        <v>15000</v>
      </c>
      <c r="I21" s="339">
        <v>0</v>
      </c>
    </row>
    <row r="22" spans="1:9" x14ac:dyDescent="0.3">
      <c r="A22" s="334"/>
      <c r="E22" s="5"/>
      <c r="F22" s="5"/>
      <c r="G22" s="5"/>
      <c r="H22" s="14"/>
      <c r="I22" s="341"/>
    </row>
    <row r="23" spans="1:9" x14ac:dyDescent="0.3">
      <c r="A23" s="342"/>
      <c r="B23" s="130"/>
      <c r="C23" s="124">
        <v>3</v>
      </c>
      <c r="D23" s="130" t="s">
        <v>4</v>
      </c>
      <c r="E23" s="131">
        <v>550506.46</v>
      </c>
      <c r="F23" s="131">
        <f>F24</f>
        <v>530000</v>
      </c>
      <c r="G23" s="131">
        <f>G24</f>
        <v>530000</v>
      </c>
      <c r="H23" s="131">
        <f>H24</f>
        <v>530000</v>
      </c>
      <c r="I23" s="343">
        <f>I24</f>
        <v>530000</v>
      </c>
    </row>
    <row r="24" spans="1:9" x14ac:dyDescent="0.3">
      <c r="A24" s="340"/>
      <c r="B24" s="13"/>
      <c r="C24" s="8">
        <v>32</v>
      </c>
      <c r="D24" s="13" t="s">
        <v>36</v>
      </c>
      <c r="E24" s="14">
        <v>550506.46</v>
      </c>
      <c r="F24" s="14">
        <v>530000</v>
      </c>
      <c r="G24" s="14">
        <v>530000</v>
      </c>
      <c r="H24" s="14">
        <v>530000</v>
      </c>
      <c r="I24" s="341">
        <v>530000</v>
      </c>
    </row>
    <row r="25" spans="1:9" x14ac:dyDescent="0.3">
      <c r="A25" s="334"/>
      <c r="E25" s="5"/>
      <c r="F25" s="5"/>
      <c r="G25" s="5"/>
      <c r="H25" s="14"/>
      <c r="I25" s="341"/>
    </row>
    <row r="26" spans="1:9" x14ac:dyDescent="0.3">
      <c r="A26" s="336" t="s">
        <v>141</v>
      </c>
      <c r="B26" s="102"/>
      <c r="C26" s="102" t="s">
        <v>274</v>
      </c>
      <c r="D26" s="102" t="s">
        <v>275</v>
      </c>
      <c r="E26" s="118">
        <f>E30</f>
        <v>18676.259999999998</v>
      </c>
      <c r="F26" s="118">
        <f>F30</f>
        <v>35000</v>
      </c>
      <c r="G26" s="118">
        <f>G30</f>
        <v>30000</v>
      </c>
      <c r="H26" s="118">
        <f>H30</f>
        <v>30000</v>
      </c>
      <c r="I26" s="337">
        <f>I30</f>
        <v>30000</v>
      </c>
    </row>
    <row r="27" spans="1:9" x14ac:dyDescent="0.3">
      <c r="A27" s="338" t="s">
        <v>142</v>
      </c>
      <c r="B27" s="105">
        <v>52</v>
      </c>
      <c r="C27" s="105"/>
      <c r="D27" s="105" t="s">
        <v>85</v>
      </c>
      <c r="E27" s="119"/>
      <c r="F27" s="119"/>
      <c r="G27" s="119"/>
      <c r="H27" s="131"/>
      <c r="I27" s="343"/>
    </row>
    <row r="28" spans="1:9" x14ac:dyDescent="0.3">
      <c r="A28" s="338" t="s">
        <v>158</v>
      </c>
      <c r="B28" s="105">
        <v>41</v>
      </c>
      <c r="C28" s="105"/>
      <c r="D28" s="105" t="s">
        <v>51</v>
      </c>
      <c r="E28" s="119">
        <v>18676.259999999998</v>
      </c>
      <c r="F28" s="119">
        <v>35000</v>
      </c>
      <c r="G28" s="119">
        <v>30000</v>
      </c>
      <c r="H28" s="119">
        <v>30000</v>
      </c>
      <c r="I28" s="339">
        <v>30000</v>
      </c>
    </row>
    <row r="29" spans="1:9" x14ac:dyDescent="0.3">
      <c r="A29" s="334"/>
      <c r="E29" s="5"/>
      <c r="F29" s="5"/>
      <c r="G29" s="5"/>
      <c r="H29" s="14"/>
      <c r="I29" s="341"/>
    </row>
    <row r="30" spans="1:9" x14ac:dyDescent="0.3">
      <c r="A30" s="342"/>
      <c r="B30" s="124">
        <v>3</v>
      </c>
      <c r="C30" s="130"/>
      <c r="D30" s="130" t="s">
        <v>4</v>
      </c>
      <c r="E30" s="131">
        <f>E31</f>
        <v>18676.259999999998</v>
      </c>
      <c r="F30" s="131">
        <f>F31</f>
        <v>35000</v>
      </c>
      <c r="G30" s="131">
        <f>G31</f>
        <v>30000</v>
      </c>
      <c r="H30" s="131">
        <f>H31</f>
        <v>30000</v>
      </c>
      <c r="I30" s="343">
        <f>I31</f>
        <v>30000</v>
      </c>
    </row>
    <row r="31" spans="1:9" x14ac:dyDescent="0.3">
      <c r="A31" s="340"/>
      <c r="B31" s="8">
        <v>32</v>
      </c>
      <c r="C31" s="8"/>
      <c r="D31" s="13" t="s">
        <v>36</v>
      </c>
      <c r="E31" s="14">
        <v>18676.259999999998</v>
      </c>
      <c r="F31" s="14">
        <v>35000</v>
      </c>
      <c r="G31" s="14">
        <v>30000</v>
      </c>
      <c r="H31" s="14">
        <v>30000</v>
      </c>
      <c r="I31" s="341">
        <v>30000</v>
      </c>
    </row>
    <row r="32" spans="1:9" x14ac:dyDescent="0.3">
      <c r="A32" s="340"/>
      <c r="B32" s="8"/>
      <c r="C32" s="8"/>
      <c r="D32" s="13"/>
      <c r="E32" s="14"/>
      <c r="F32" s="14"/>
      <c r="G32" s="14"/>
      <c r="H32" s="14"/>
      <c r="I32" s="341"/>
    </row>
    <row r="33" spans="1:9" x14ac:dyDescent="0.3">
      <c r="A33" s="336" t="s">
        <v>141</v>
      </c>
      <c r="B33" s="128"/>
      <c r="C33" s="128" t="s">
        <v>276</v>
      </c>
      <c r="D33" s="102" t="s">
        <v>277</v>
      </c>
      <c r="E33" s="118">
        <f>E37</f>
        <v>122013.17</v>
      </c>
      <c r="F33" s="118">
        <f>F37</f>
        <v>130000</v>
      </c>
      <c r="G33" s="118">
        <f>G37</f>
        <v>140000</v>
      </c>
      <c r="H33" s="118">
        <f>H37</f>
        <v>140000</v>
      </c>
      <c r="I33" s="337">
        <f>I37</f>
        <v>140000</v>
      </c>
    </row>
    <row r="34" spans="1:9" x14ac:dyDescent="0.3">
      <c r="A34" s="338" t="s">
        <v>142</v>
      </c>
      <c r="B34" s="290">
        <v>51</v>
      </c>
      <c r="C34" s="127"/>
      <c r="D34" s="105" t="s">
        <v>278</v>
      </c>
      <c r="E34" s="119"/>
      <c r="F34" s="119"/>
      <c r="G34" s="119"/>
      <c r="H34" s="131"/>
      <c r="I34" s="343"/>
    </row>
    <row r="35" spans="1:9" x14ac:dyDescent="0.3">
      <c r="A35" s="338" t="s">
        <v>158</v>
      </c>
      <c r="B35" s="290">
        <v>41</v>
      </c>
      <c r="C35" s="127"/>
      <c r="D35" s="105" t="s">
        <v>51</v>
      </c>
      <c r="E35" s="119">
        <v>122013.17</v>
      </c>
      <c r="F35" s="119">
        <v>130000</v>
      </c>
      <c r="G35" s="119">
        <v>140000</v>
      </c>
      <c r="H35" s="119">
        <v>140000</v>
      </c>
      <c r="I35" s="339">
        <v>140000</v>
      </c>
    </row>
    <row r="36" spans="1:9" x14ac:dyDescent="0.3">
      <c r="A36" s="340"/>
      <c r="B36" s="8"/>
      <c r="C36" s="8"/>
      <c r="D36" s="13"/>
      <c r="E36" s="14"/>
      <c r="F36" s="14"/>
      <c r="G36" s="14"/>
      <c r="H36" s="14"/>
      <c r="I36" s="341"/>
    </row>
    <row r="37" spans="1:9" x14ac:dyDescent="0.3">
      <c r="A37" s="342"/>
      <c r="B37" s="124">
        <v>3</v>
      </c>
      <c r="C37" s="124"/>
      <c r="D37" s="130" t="s">
        <v>4</v>
      </c>
      <c r="E37" s="131">
        <f>E38</f>
        <v>122013.17</v>
      </c>
      <c r="F37" s="131">
        <f>F38</f>
        <v>130000</v>
      </c>
      <c r="G37" s="131">
        <f>G38</f>
        <v>140000</v>
      </c>
      <c r="H37" s="131">
        <f>H38</f>
        <v>140000</v>
      </c>
      <c r="I37" s="343">
        <f>I38</f>
        <v>140000</v>
      </c>
    </row>
    <row r="38" spans="1:9" x14ac:dyDescent="0.3">
      <c r="A38" s="340"/>
      <c r="B38" s="8">
        <v>32</v>
      </c>
      <c r="C38" s="8"/>
      <c r="D38" s="13" t="s">
        <v>36</v>
      </c>
      <c r="E38" s="14">
        <v>122013.17</v>
      </c>
      <c r="F38" s="14">
        <v>130000</v>
      </c>
      <c r="G38" s="14">
        <v>140000</v>
      </c>
      <c r="H38" s="14">
        <v>140000</v>
      </c>
      <c r="I38" s="341">
        <v>140000</v>
      </c>
    </row>
    <row r="39" spans="1:9" x14ac:dyDescent="0.3">
      <c r="A39" s="340"/>
      <c r="B39" s="8"/>
      <c r="C39" s="8"/>
      <c r="D39" s="13"/>
      <c r="E39" s="14"/>
      <c r="F39" s="14"/>
      <c r="G39" s="14"/>
      <c r="H39" s="14"/>
      <c r="I39" s="341"/>
    </row>
    <row r="40" spans="1:9" x14ac:dyDescent="0.3">
      <c r="A40" s="336" t="s">
        <v>141</v>
      </c>
      <c r="B40" s="128"/>
      <c r="C40" s="128" t="s">
        <v>279</v>
      </c>
      <c r="D40" s="102" t="s">
        <v>280</v>
      </c>
      <c r="E40" s="118">
        <f>E44</f>
        <v>100212.28</v>
      </c>
      <c r="F40" s="118">
        <f>F44</f>
        <v>110000</v>
      </c>
      <c r="G40" s="118">
        <f>G44</f>
        <v>130000</v>
      </c>
      <c r="H40" s="118">
        <f>H44</f>
        <v>130000</v>
      </c>
      <c r="I40" s="337">
        <f>I44</f>
        <v>130000</v>
      </c>
    </row>
    <row r="41" spans="1:9" x14ac:dyDescent="0.3">
      <c r="A41" s="338" t="s">
        <v>142</v>
      </c>
      <c r="B41" s="290">
        <v>51</v>
      </c>
      <c r="C41" s="127"/>
      <c r="D41" s="105" t="s">
        <v>83</v>
      </c>
      <c r="E41" s="119"/>
      <c r="F41" s="119"/>
      <c r="G41" s="119"/>
      <c r="H41" s="131"/>
      <c r="I41" s="343"/>
    </row>
    <row r="42" spans="1:9" x14ac:dyDescent="0.3">
      <c r="A42" s="338" t="s">
        <v>158</v>
      </c>
      <c r="B42" s="290">
        <v>41</v>
      </c>
      <c r="C42" s="127"/>
      <c r="D42" s="105" t="s">
        <v>51</v>
      </c>
      <c r="E42" s="119">
        <v>100212.28</v>
      </c>
      <c r="F42" s="119">
        <v>110000</v>
      </c>
      <c r="G42" s="119">
        <v>130000</v>
      </c>
      <c r="H42" s="119">
        <v>130000</v>
      </c>
      <c r="I42" s="339">
        <v>130000</v>
      </c>
    </row>
    <row r="43" spans="1:9" x14ac:dyDescent="0.3">
      <c r="A43" s="338"/>
      <c r="B43" s="127"/>
      <c r="C43" s="127"/>
      <c r="D43" s="105"/>
      <c r="E43" s="119"/>
      <c r="F43" s="119"/>
      <c r="G43" s="119"/>
      <c r="H43" s="131"/>
      <c r="I43" s="343"/>
    </row>
    <row r="44" spans="1:9" x14ac:dyDescent="0.3">
      <c r="A44" s="340"/>
      <c r="B44" s="8">
        <v>3</v>
      </c>
      <c r="C44" s="8"/>
      <c r="D44" s="13" t="s">
        <v>4</v>
      </c>
      <c r="E44" s="14">
        <f>E45</f>
        <v>100212.28</v>
      </c>
      <c r="F44" s="14">
        <f>F45</f>
        <v>110000</v>
      </c>
      <c r="G44" s="14">
        <f>G45</f>
        <v>130000</v>
      </c>
      <c r="H44" s="14">
        <f>H45</f>
        <v>130000</v>
      </c>
      <c r="I44" s="341">
        <f>I45</f>
        <v>130000</v>
      </c>
    </row>
    <row r="45" spans="1:9" x14ac:dyDescent="0.3">
      <c r="A45" s="340"/>
      <c r="B45" s="8">
        <v>32</v>
      </c>
      <c r="C45" s="8"/>
      <c r="D45" s="13" t="s">
        <v>36</v>
      </c>
      <c r="E45" s="14">
        <v>100212.28</v>
      </c>
      <c r="F45" s="14">
        <v>110000</v>
      </c>
      <c r="G45" s="14">
        <v>130000</v>
      </c>
      <c r="H45" s="14">
        <v>130000</v>
      </c>
      <c r="I45" s="341">
        <v>130000</v>
      </c>
    </row>
    <row r="46" spans="1:9" x14ac:dyDescent="0.3">
      <c r="A46" s="338"/>
      <c r="B46" s="127"/>
      <c r="C46" s="127"/>
      <c r="D46" s="105"/>
      <c r="E46" s="119"/>
      <c r="F46" s="119"/>
      <c r="G46" s="119"/>
      <c r="H46" s="131"/>
      <c r="I46" s="343"/>
    </row>
    <row r="47" spans="1:9" ht="28.8" x14ac:dyDescent="0.3">
      <c r="A47" s="336" t="s">
        <v>141</v>
      </c>
      <c r="B47" s="128"/>
      <c r="C47" s="128" t="s">
        <v>281</v>
      </c>
      <c r="D47" s="103" t="s">
        <v>282</v>
      </c>
      <c r="E47" s="118">
        <f>E51</f>
        <v>1025</v>
      </c>
      <c r="F47" s="118">
        <f>F51</f>
        <v>25000</v>
      </c>
      <c r="G47" s="118">
        <f>G51</f>
        <v>30000</v>
      </c>
      <c r="H47" s="118">
        <f>H51</f>
        <v>25000</v>
      </c>
      <c r="I47" s="337">
        <f>I51</f>
        <v>30000</v>
      </c>
    </row>
    <row r="48" spans="1:9" x14ac:dyDescent="0.3">
      <c r="A48" s="338" t="s">
        <v>142</v>
      </c>
      <c r="B48" s="290">
        <v>45</v>
      </c>
      <c r="C48" s="127"/>
      <c r="D48" s="105" t="s">
        <v>273</v>
      </c>
      <c r="E48" s="119"/>
      <c r="F48" s="119"/>
      <c r="G48" s="119"/>
      <c r="H48" s="131"/>
      <c r="I48" s="343"/>
    </row>
    <row r="49" spans="1:9" x14ac:dyDescent="0.3">
      <c r="A49" s="338" t="s">
        <v>158</v>
      </c>
      <c r="B49" s="290">
        <v>41</v>
      </c>
      <c r="C49" s="127"/>
      <c r="D49" s="105" t="s">
        <v>51</v>
      </c>
      <c r="E49" s="119">
        <v>1025</v>
      </c>
      <c r="F49" s="119">
        <v>25000</v>
      </c>
      <c r="G49" s="119">
        <v>30000</v>
      </c>
      <c r="H49" s="119">
        <v>25000</v>
      </c>
      <c r="I49" s="339">
        <v>30000</v>
      </c>
    </row>
    <row r="50" spans="1:9" x14ac:dyDescent="0.3">
      <c r="A50" s="338"/>
      <c r="B50" s="127"/>
      <c r="C50" s="127"/>
      <c r="D50" s="105"/>
      <c r="E50" s="119"/>
      <c r="F50" s="119"/>
      <c r="G50" s="119"/>
      <c r="H50" s="131"/>
      <c r="I50" s="343"/>
    </row>
    <row r="51" spans="1:9" x14ac:dyDescent="0.3">
      <c r="A51" s="342"/>
      <c r="B51" s="124">
        <v>3</v>
      </c>
      <c r="C51" s="124"/>
      <c r="D51" s="130" t="s">
        <v>4</v>
      </c>
      <c r="E51" s="131">
        <f>E52</f>
        <v>1025</v>
      </c>
      <c r="F51" s="131">
        <f>F52</f>
        <v>25000</v>
      </c>
      <c r="G51" s="131">
        <f>G52</f>
        <v>30000</v>
      </c>
      <c r="H51" s="131">
        <f>H52</f>
        <v>25000</v>
      </c>
      <c r="I51" s="343">
        <f>I52</f>
        <v>30000</v>
      </c>
    </row>
    <row r="52" spans="1:9" x14ac:dyDescent="0.3">
      <c r="A52" s="340"/>
      <c r="B52" s="8">
        <v>32</v>
      </c>
      <c r="C52" s="8"/>
      <c r="D52" s="13" t="s">
        <v>36</v>
      </c>
      <c r="E52" s="14">
        <v>1025</v>
      </c>
      <c r="F52" s="14">
        <v>25000</v>
      </c>
      <c r="G52" s="14">
        <v>30000</v>
      </c>
      <c r="H52" s="14">
        <v>25000</v>
      </c>
      <c r="I52" s="341">
        <v>30000</v>
      </c>
    </row>
    <row r="53" spans="1:9" x14ac:dyDescent="0.3">
      <c r="A53" s="340"/>
      <c r="B53" s="8"/>
      <c r="C53" s="8"/>
      <c r="D53" s="13"/>
      <c r="E53" s="14"/>
      <c r="F53" s="14"/>
      <c r="G53" s="14"/>
      <c r="H53" s="14"/>
      <c r="I53" s="341"/>
    </row>
    <row r="54" spans="1:9" ht="32.1" customHeight="1" x14ac:dyDescent="0.3">
      <c r="A54" s="336" t="s">
        <v>141</v>
      </c>
      <c r="B54" s="128"/>
      <c r="C54" s="128" t="s">
        <v>283</v>
      </c>
      <c r="D54" s="103" t="s">
        <v>284</v>
      </c>
      <c r="E54" s="118">
        <f>E58</f>
        <v>11772.54</v>
      </c>
      <c r="F54" s="118">
        <f>F58</f>
        <v>20000</v>
      </c>
      <c r="G54" s="118">
        <f>G58</f>
        <v>25000</v>
      </c>
      <c r="H54" s="118">
        <f>H58</f>
        <v>25000</v>
      </c>
      <c r="I54" s="337">
        <f>I58</f>
        <v>25000</v>
      </c>
    </row>
    <row r="55" spans="1:9" x14ac:dyDescent="0.3">
      <c r="A55" s="338" t="s">
        <v>142</v>
      </c>
      <c r="B55" s="290">
        <v>62</v>
      </c>
      <c r="C55" s="127"/>
      <c r="D55" s="105" t="s">
        <v>93</v>
      </c>
      <c r="E55" s="119"/>
      <c r="F55" s="119"/>
      <c r="G55" s="119"/>
      <c r="H55" s="131"/>
      <c r="I55" s="343"/>
    </row>
    <row r="56" spans="1:9" x14ac:dyDescent="0.3">
      <c r="A56" s="338" t="s">
        <v>158</v>
      </c>
      <c r="B56" s="290">
        <v>41</v>
      </c>
      <c r="C56" s="127"/>
      <c r="D56" s="105" t="s">
        <v>51</v>
      </c>
      <c r="E56" s="119">
        <v>11772.54</v>
      </c>
      <c r="F56" s="119">
        <v>20000</v>
      </c>
      <c r="G56" s="119">
        <v>25000</v>
      </c>
      <c r="H56" s="119">
        <v>25000</v>
      </c>
      <c r="I56" s="339">
        <v>25000</v>
      </c>
    </row>
    <row r="57" spans="1:9" x14ac:dyDescent="0.3">
      <c r="A57" s="340"/>
      <c r="B57" s="320"/>
      <c r="C57" s="8"/>
      <c r="D57" s="13"/>
      <c r="E57" s="14"/>
      <c r="F57" s="14"/>
      <c r="G57" s="14"/>
      <c r="H57" s="14"/>
      <c r="I57" s="341"/>
    </row>
    <row r="58" spans="1:9" x14ac:dyDescent="0.3">
      <c r="A58" s="342"/>
      <c r="B58" s="124">
        <v>3</v>
      </c>
      <c r="C58" s="124"/>
      <c r="D58" s="130" t="s">
        <v>4</v>
      </c>
      <c r="E58" s="131">
        <f>E59</f>
        <v>11772.54</v>
      </c>
      <c r="F58" s="131">
        <f>F59</f>
        <v>20000</v>
      </c>
      <c r="G58" s="131">
        <f>G59</f>
        <v>25000</v>
      </c>
      <c r="H58" s="131">
        <f>H59</f>
        <v>25000</v>
      </c>
      <c r="I58" s="343">
        <f>I59</f>
        <v>25000</v>
      </c>
    </row>
    <row r="59" spans="1:9" x14ac:dyDescent="0.3">
      <c r="A59" s="340"/>
      <c r="B59" s="8">
        <v>32</v>
      </c>
      <c r="C59" s="8"/>
      <c r="D59" s="13" t="s">
        <v>36</v>
      </c>
      <c r="E59" s="14">
        <v>11772.54</v>
      </c>
      <c r="F59" s="14">
        <v>20000</v>
      </c>
      <c r="G59" s="14">
        <v>25000</v>
      </c>
      <c r="H59" s="14">
        <v>25000</v>
      </c>
      <c r="I59" s="341">
        <v>25000</v>
      </c>
    </row>
    <row r="60" spans="1:9" x14ac:dyDescent="0.3">
      <c r="A60" s="340"/>
      <c r="B60" s="8"/>
      <c r="C60" s="8"/>
      <c r="D60" s="13"/>
      <c r="E60" s="14"/>
      <c r="F60" s="14"/>
      <c r="G60" s="14"/>
      <c r="H60" s="14"/>
      <c r="I60" s="341"/>
    </row>
    <row r="61" spans="1:9" x14ac:dyDescent="0.3">
      <c r="A61" s="336" t="s">
        <v>141</v>
      </c>
      <c r="B61" s="128"/>
      <c r="C61" s="128" t="s">
        <v>285</v>
      </c>
      <c r="D61" s="102" t="s">
        <v>286</v>
      </c>
      <c r="E61" s="118">
        <f>E65</f>
        <v>27204.54</v>
      </c>
      <c r="F61" s="118">
        <f>F65</f>
        <v>30000</v>
      </c>
      <c r="G61" s="118">
        <f>G65</f>
        <v>35000</v>
      </c>
      <c r="H61" s="118">
        <f>H65</f>
        <v>35000</v>
      </c>
      <c r="I61" s="337">
        <f>I65</f>
        <v>35000</v>
      </c>
    </row>
    <row r="62" spans="1:9" x14ac:dyDescent="0.3">
      <c r="A62" s="338" t="s">
        <v>142</v>
      </c>
      <c r="B62" s="290">
        <v>56</v>
      </c>
      <c r="C62" s="127"/>
      <c r="D62" s="105" t="s">
        <v>287</v>
      </c>
      <c r="E62" s="119"/>
      <c r="F62" s="119"/>
      <c r="G62" s="119"/>
      <c r="H62" s="131"/>
      <c r="I62" s="343"/>
    </row>
    <row r="63" spans="1:9" x14ac:dyDescent="0.3">
      <c r="A63" s="338" t="s">
        <v>158</v>
      </c>
      <c r="B63" s="290">
        <v>41</v>
      </c>
      <c r="C63" s="127"/>
      <c r="D63" s="105" t="s">
        <v>51</v>
      </c>
      <c r="E63" s="119">
        <v>27204.54</v>
      </c>
      <c r="F63" s="119">
        <v>30000</v>
      </c>
      <c r="G63" s="119">
        <v>35000</v>
      </c>
      <c r="H63" s="119">
        <v>35000</v>
      </c>
      <c r="I63" s="339">
        <v>35000</v>
      </c>
    </row>
    <row r="64" spans="1:9" x14ac:dyDescent="0.3">
      <c r="A64" s="340"/>
      <c r="B64" s="8"/>
      <c r="C64" s="8"/>
      <c r="D64" s="13"/>
      <c r="E64" s="14"/>
      <c r="F64" s="14"/>
      <c r="G64" s="14"/>
      <c r="H64" s="14"/>
      <c r="I64" s="341"/>
    </row>
    <row r="65" spans="1:9" x14ac:dyDescent="0.3">
      <c r="A65" s="342"/>
      <c r="B65" s="124">
        <v>3</v>
      </c>
      <c r="C65" s="124"/>
      <c r="D65" s="130" t="s">
        <v>4</v>
      </c>
      <c r="E65" s="131">
        <f>E66</f>
        <v>27204.54</v>
      </c>
      <c r="F65" s="131">
        <f>F66</f>
        <v>30000</v>
      </c>
      <c r="G65" s="131">
        <f>G66</f>
        <v>35000</v>
      </c>
      <c r="H65" s="131">
        <f>H66</f>
        <v>35000</v>
      </c>
      <c r="I65" s="343">
        <f>I66</f>
        <v>35000</v>
      </c>
    </row>
    <row r="66" spans="1:9" x14ac:dyDescent="0.3">
      <c r="A66" s="340"/>
      <c r="B66" s="8">
        <v>32</v>
      </c>
      <c r="C66" s="8"/>
      <c r="D66" s="13" t="s">
        <v>36</v>
      </c>
      <c r="E66" s="14">
        <v>27204.54</v>
      </c>
      <c r="F66" s="14">
        <v>30000</v>
      </c>
      <c r="G66" s="14">
        <v>35000</v>
      </c>
      <c r="H66" s="14">
        <v>35000</v>
      </c>
      <c r="I66" s="341">
        <v>35000</v>
      </c>
    </row>
    <row r="67" spans="1:9" x14ac:dyDescent="0.3">
      <c r="A67" s="340"/>
      <c r="B67" s="8"/>
      <c r="C67" s="8"/>
      <c r="D67" s="13"/>
      <c r="E67" s="14"/>
      <c r="F67" s="14"/>
      <c r="G67" s="14"/>
      <c r="H67" s="14"/>
      <c r="I67" s="341"/>
    </row>
    <row r="68" spans="1:9" x14ac:dyDescent="0.3">
      <c r="A68" s="336" t="s">
        <v>141</v>
      </c>
      <c r="B68" s="128"/>
      <c r="C68" s="128" t="s">
        <v>288</v>
      </c>
      <c r="D68" s="102" t="s">
        <v>289</v>
      </c>
      <c r="E68" s="118">
        <f>E72</f>
        <v>31137.52</v>
      </c>
      <c r="F68" s="118">
        <f>F72</f>
        <v>40000</v>
      </c>
      <c r="G68" s="118">
        <f>G72</f>
        <v>42000</v>
      </c>
      <c r="H68" s="118">
        <f>H72</f>
        <v>42000</v>
      </c>
      <c r="I68" s="337">
        <f>I72</f>
        <v>42000</v>
      </c>
    </row>
    <row r="69" spans="1:9" x14ac:dyDescent="0.3">
      <c r="A69" s="338" t="s">
        <v>142</v>
      </c>
      <c r="B69" s="290">
        <v>56</v>
      </c>
      <c r="C69" s="127"/>
      <c r="D69" s="105" t="s">
        <v>287</v>
      </c>
      <c r="E69" s="119"/>
      <c r="F69" s="119"/>
      <c r="G69" s="119"/>
      <c r="H69" s="131"/>
      <c r="I69" s="343"/>
    </row>
    <row r="70" spans="1:9" x14ac:dyDescent="0.3">
      <c r="A70" s="338" t="s">
        <v>158</v>
      </c>
      <c r="B70" s="290">
        <v>41</v>
      </c>
      <c r="C70" s="127"/>
      <c r="D70" s="105" t="s">
        <v>51</v>
      </c>
      <c r="E70" s="119">
        <v>31137.52</v>
      </c>
      <c r="F70" s="119">
        <v>40000</v>
      </c>
      <c r="G70" s="119">
        <v>42000</v>
      </c>
      <c r="H70" s="119">
        <v>42000</v>
      </c>
      <c r="I70" s="339">
        <v>42000</v>
      </c>
    </row>
    <row r="71" spans="1:9" x14ac:dyDescent="0.3">
      <c r="A71" s="340"/>
      <c r="B71" s="8"/>
      <c r="C71" s="8"/>
      <c r="D71" s="13"/>
      <c r="E71" s="14"/>
      <c r="F71" s="14"/>
      <c r="G71" s="14"/>
      <c r="H71" s="14"/>
      <c r="I71" s="341"/>
    </row>
    <row r="72" spans="1:9" x14ac:dyDescent="0.3">
      <c r="A72" s="342"/>
      <c r="B72" s="124">
        <v>3</v>
      </c>
      <c r="C72" s="124"/>
      <c r="D72" s="130" t="s">
        <v>4</v>
      </c>
      <c r="E72" s="131">
        <f>E73</f>
        <v>31137.52</v>
      </c>
      <c r="F72" s="131">
        <f>F73</f>
        <v>40000</v>
      </c>
      <c r="G72" s="131">
        <f>G73</f>
        <v>42000</v>
      </c>
      <c r="H72" s="131">
        <f>H73</f>
        <v>42000</v>
      </c>
      <c r="I72" s="343">
        <f>I73</f>
        <v>42000</v>
      </c>
    </row>
    <row r="73" spans="1:9" x14ac:dyDescent="0.3">
      <c r="A73" s="340"/>
      <c r="B73" s="8">
        <v>32</v>
      </c>
      <c r="C73" s="8"/>
      <c r="D73" s="13" t="s">
        <v>36</v>
      </c>
      <c r="E73" s="14">
        <v>31137.52</v>
      </c>
      <c r="F73" s="14">
        <v>40000</v>
      </c>
      <c r="G73" s="14">
        <v>42000</v>
      </c>
      <c r="H73" s="14">
        <v>42000</v>
      </c>
      <c r="I73" s="341">
        <v>42000</v>
      </c>
    </row>
    <row r="74" spans="1:9" x14ac:dyDescent="0.3">
      <c r="A74" s="340"/>
      <c r="B74" s="8"/>
      <c r="C74" s="8"/>
      <c r="D74" s="13"/>
      <c r="E74" s="14"/>
      <c r="F74" s="14"/>
      <c r="G74" s="14"/>
      <c r="H74" s="14"/>
      <c r="I74" s="341"/>
    </row>
    <row r="75" spans="1:9" x14ac:dyDescent="0.3">
      <c r="A75" s="336" t="s">
        <v>141</v>
      </c>
      <c r="B75" s="128"/>
      <c r="C75" s="128" t="s">
        <v>290</v>
      </c>
      <c r="D75" s="102" t="s">
        <v>291</v>
      </c>
      <c r="E75" s="118">
        <f>E79</f>
        <v>53392.39</v>
      </c>
      <c r="F75" s="118">
        <f>F79</f>
        <v>55000</v>
      </c>
      <c r="G75" s="118">
        <f>G79</f>
        <v>60000</v>
      </c>
      <c r="H75" s="118">
        <f>H79</f>
        <v>60000</v>
      </c>
      <c r="I75" s="337">
        <f>I79</f>
        <v>60000</v>
      </c>
    </row>
    <row r="76" spans="1:9" x14ac:dyDescent="0.3">
      <c r="A76" s="338" t="s">
        <v>142</v>
      </c>
      <c r="B76" s="290">
        <v>62</v>
      </c>
      <c r="C76" s="127"/>
      <c r="D76" s="105" t="s">
        <v>93</v>
      </c>
      <c r="E76" s="119"/>
      <c r="F76" s="119"/>
      <c r="G76" s="119"/>
      <c r="H76" s="131"/>
      <c r="I76" s="343"/>
    </row>
    <row r="77" spans="1:9" x14ac:dyDescent="0.3">
      <c r="A77" s="338" t="s">
        <v>158</v>
      </c>
      <c r="B77" s="290">
        <v>41</v>
      </c>
      <c r="C77" s="127"/>
      <c r="D77" s="105" t="s">
        <v>51</v>
      </c>
      <c r="E77" s="119">
        <v>53392.39</v>
      </c>
      <c r="F77" s="119">
        <v>55000</v>
      </c>
      <c r="G77" s="119">
        <v>60000</v>
      </c>
      <c r="H77" s="119">
        <v>60000</v>
      </c>
      <c r="I77" s="339">
        <v>60000</v>
      </c>
    </row>
    <row r="78" spans="1:9" x14ac:dyDescent="0.3">
      <c r="A78" s="340"/>
      <c r="B78" s="8"/>
      <c r="C78" s="8"/>
      <c r="D78" s="13"/>
      <c r="E78" s="14"/>
      <c r="F78" s="14"/>
      <c r="G78" s="14"/>
      <c r="H78" s="14"/>
      <c r="I78" s="341"/>
    </row>
    <row r="79" spans="1:9" x14ac:dyDescent="0.3">
      <c r="A79" s="342"/>
      <c r="B79" s="124">
        <v>3</v>
      </c>
      <c r="C79" s="124"/>
      <c r="D79" s="130" t="s">
        <v>4</v>
      </c>
      <c r="E79" s="131">
        <f>E80</f>
        <v>53392.39</v>
      </c>
      <c r="F79" s="131">
        <f>F80</f>
        <v>55000</v>
      </c>
      <c r="G79" s="131">
        <f>G80</f>
        <v>60000</v>
      </c>
      <c r="H79" s="131">
        <f>H80</f>
        <v>60000</v>
      </c>
      <c r="I79" s="343">
        <f>I80</f>
        <v>60000</v>
      </c>
    </row>
    <row r="80" spans="1:9" x14ac:dyDescent="0.3">
      <c r="A80" s="340"/>
      <c r="B80" s="8">
        <v>32</v>
      </c>
      <c r="C80" s="8"/>
      <c r="D80" s="13" t="s">
        <v>36</v>
      </c>
      <c r="E80" s="14">
        <v>53392.39</v>
      </c>
      <c r="F80" s="14">
        <v>55000</v>
      </c>
      <c r="G80" s="14">
        <v>60000</v>
      </c>
      <c r="H80" s="14">
        <v>60000</v>
      </c>
      <c r="I80" s="341">
        <v>60000</v>
      </c>
    </row>
    <row r="81" spans="1:9" x14ac:dyDescent="0.3">
      <c r="A81" s="340"/>
      <c r="B81" s="8"/>
      <c r="C81" s="8"/>
      <c r="D81" s="13"/>
      <c r="E81" s="14"/>
      <c r="F81" s="14"/>
      <c r="G81" s="14"/>
      <c r="H81" s="14"/>
      <c r="I81" s="341"/>
    </row>
    <row r="82" spans="1:9" ht="30.9" customHeight="1" x14ac:dyDescent="0.35">
      <c r="A82" s="332" t="s">
        <v>137</v>
      </c>
      <c r="B82" s="100"/>
      <c r="C82" s="100">
        <v>1011</v>
      </c>
      <c r="D82" s="129" t="s">
        <v>292</v>
      </c>
      <c r="E82" s="116">
        <f>E84+E93+E114+E122+E129+E137+E100+E107+E144+E151+E157</f>
        <v>319050.46999999997</v>
      </c>
      <c r="F82" s="116">
        <f>F84+F93+F114+F122+F129+F137+F100+F107+F144+F151+F157</f>
        <v>270000</v>
      </c>
      <c r="G82" s="116">
        <f>G84+G93+G100+G114+G122+G129+G137+G107+G144+G151+G157</f>
        <v>642000</v>
      </c>
      <c r="H82" s="116">
        <f>H84+H93+H100+H114+H122+H129+H137+H107+H144+H151+H157</f>
        <v>390000</v>
      </c>
      <c r="I82" s="333">
        <f>I84+I93+I100+I114+I122+I129+I137+I107+I144+I151+I157</f>
        <v>310000</v>
      </c>
    </row>
    <row r="83" spans="1:9" x14ac:dyDescent="0.3">
      <c r="A83" s="334"/>
      <c r="E83" s="5"/>
      <c r="F83" s="5"/>
      <c r="G83" s="5"/>
      <c r="H83" s="14"/>
      <c r="I83" s="341"/>
    </row>
    <row r="84" spans="1:9" ht="18.899999999999999" customHeight="1" x14ac:dyDescent="0.3">
      <c r="A84" s="336" t="s">
        <v>141</v>
      </c>
      <c r="B84" s="102"/>
      <c r="C84" s="102" t="s">
        <v>293</v>
      </c>
      <c r="D84" s="103" t="s">
        <v>294</v>
      </c>
      <c r="E84" s="118">
        <f>E90</f>
        <v>138761.82</v>
      </c>
      <c r="F84" s="118">
        <f>F90</f>
        <v>120000</v>
      </c>
      <c r="G84" s="118">
        <f>G90</f>
        <v>150000</v>
      </c>
      <c r="H84" s="118">
        <f>H90</f>
        <v>150000</v>
      </c>
      <c r="I84" s="337">
        <f>I90</f>
        <v>100000</v>
      </c>
    </row>
    <row r="85" spans="1:9" ht="28.8" x14ac:dyDescent="0.3">
      <c r="A85" s="338" t="s">
        <v>142</v>
      </c>
      <c r="B85" s="105">
        <v>66</v>
      </c>
      <c r="C85" s="105"/>
      <c r="D85" s="98" t="s">
        <v>295</v>
      </c>
      <c r="E85" s="119"/>
      <c r="F85" s="119"/>
      <c r="G85" s="119"/>
      <c r="H85" s="131"/>
      <c r="I85" s="343"/>
    </row>
    <row r="86" spans="1:9" x14ac:dyDescent="0.3">
      <c r="A86" s="338" t="s">
        <v>158</v>
      </c>
      <c r="B86" s="105">
        <v>11</v>
      </c>
      <c r="C86" s="105"/>
      <c r="D86" s="105" t="s">
        <v>47</v>
      </c>
      <c r="E86" s="119">
        <v>136761.82</v>
      </c>
      <c r="F86" s="119">
        <v>105000</v>
      </c>
      <c r="G86" s="119">
        <v>135000</v>
      </c>
      <c r="H86" s="119">
        <v>135000</v>
      </c>
      <c r="I86" s="339">
        <v>90000</v>
      </c>
    </row>
    <row r="87" spans="1:9" x14ac:dyDescent="0.3">
      <c r="A87" s="338"/>
      <c r="B87" s="105">
        <v>41</v>
      </c>
      <c r="C87" s="105"/>
      <c r="D87" s="105" t="s">
        <v>51</v>
      </c>
      <c r="E87" s="119">
        <v>0</v>
      </c>
      <c r="F87" s="119">
        <v>0</v>
      </c>
      <c r="G87" s="119">
        <v>0</v>
      </c>
      <c r="H87" s="119">
        <v>0</v>
      </c>
      <c r="I87" s="339">
        <v>10000</v>
      </c>
    </row>
    <row r="88" spans="1:9" x14ac:dyDescent="0.3">
      <c r="A88" s="338"/>
      <c r="B88" s="105">
        <v>51</v>
      </c>
      <c r="C88" s="105"/>
      <c r="D88" s="105" t="s">
        <v>24</v>
      </c>
      <c r="E88" s="119">
        <v>2190</v>
      </c>
      <c r="F88" s="119">
        <v>15000</v>
      </c>
      <c r="G88" s="119">
        <v>15000</v>
      </c>
      <c r="H88" s="119">
        <v>15000</v>
      </c>
      <c r="I88" s="339">
        <v>0</v>
      </c>
    </row>
    <row r="89" spans="1:9" x14ac:dyDescent="0.3">
      <c r="A89" s="338"/>
      <c r="B89" s="105"/>
      <c r="C89" s="105"/>
      <c r="D89" s="105"/>
      <c r="E89" s="119"/>
      <c r="F89" s="119"/>
      <c r="G89" s="119"/>
      <c r="H89" s="131"/>
      <c r="I89" s="343"/>
    </row>
    <row r="90" spans="1:9" x14ac:dyDescent="0.3">
      <c r="A90" s="342"/>
      <c r="B90" s="124">
        <v>3</v>
      </c>
      <c r="C90" s="130"/>
      <c r="D90" s="130" t="s">
        <v>4</v>
      </c>
      <c r="E90" s="131">
        <f>E91</f>
        <v>138761.82</v>
      </c>
      <c r="F90" s="131">
        <f>F91</f>
        <v>120000</v>
      </c>
      <c r="G90" s="131">
        <f>G91</f>
        <v>150000</v>
      </c>
      <c r="H90" s="131">
        <f>H91</f>
        <v>150000</v>
      </c>
      <c r="I90" s="343">
        <f>I91</f>
        <v>100000</v>
      </c>
    </row>
    <row r="91" spans="1:9" x14ac:dyDescent="0.3">
      <c r="A91" s="340"/>
      <c r="B91" s="8">
        <v>32</v>
      </c>
      <c r="C91" s="13"/>
      <c r="D91" s="13" t="s">
        <v>36</v>
      </c>
      <c r="E91" s="14">
        <v>138761.82</v>
      </c>
      <c r="F91" s="14">
        <v>120000</v>
      </c>
      <c r="G91" s="14">
        <v>150000</v>
      </c>
      <c r="H91" s="14">
        <v>150000</v>
      </c>
      <c r="I91" s="341">
        <v>100000</v>
      </c>
    </row>
    <row r="92" spans="1:9" x14ac:dyDescent="0.3">
      <c r="A92" s="338"/>
      <c r="B92" s="105"/>
      <c r="C92" s="105"/>
      <c r="D92" s="105"/>
      <c r="E92" s="119"/>
      <c r="F92" s="119"/>
      <c r="G92" s="119"/>
      <c r="H92" s="131"/>
      <c r="I92" s="343"/>
    </row>
    <row r="93" spans="1:9" ht="28.8" x14ac:dyDescent="0.3">
      <c r="A93" s="336" t="s">
        <v>141</v>
      </c>
      <c r="B93" s="102"/>
      <c r="C93" s="102" t="s">
        <v>296</v>
      </c>
      <c r="D93" s="103" t="s">
        <v>297</v>
      </c>
      <c r="E93" s="118">
        <f>E97</f>
        <v>148797.37</v>
      </c>
      <c r="F93" s="118">
        <f>F97</f>
        <v>50000</v>
      </c>
      <c r="G93" s="118">
        <f>G97</f>
        <v>100000</v>
      </c>
      <c r="H93" s="118">
        <f>H97</f>
        <v>80000</v>
      </c>
      <c r="I93" s="337">
        <f>I97</f>
        <v>50000</v>
      </c>
    </row>
    <row r="94" spans="1:9" x14ac:dyDescent="0.3">
      <c r="A94" s="338" t="s">
        <v>142</v>
      </c>
      <c r="B94" s="105">
        <v>51</v>
      </c>
      <c r="C94" s="127"/>
      <c r="D94" s="105" t="s">
        <v>83</v>
      </c>
      <c r="E94" s="119"/>
      <c r="F94" s="119"/>
      <c r="G94" s="119"/>
      <c r="H94" s="131"/>
      <c r="I94" s="343"/>
    </row>
    <row r="95" spans="1:9" x14ac:dyDescent="0.3">
      <c r="A95" s="338" t="s">
        <v>158</v>
      </c>
      <c r="B95" s="105">
        <v>11</v>
      </c>
      <c r="C95" s="105"/>
      <c r="D95" s="105" t="s">
        <v>47</v>
      </c>
      <c r="E95" s="119">
        <v>148797.37</v>
      </c>
      <c r="F95" s="119">
        <v>50000</v>
      </c>
      <c r="G95" s="119">
        <v>100000</v>
      </c>
      <c r="H95" s="119">
        <v>80000</v>
      </c>
      <c r="I95" s="339">
        <v>50000</v>
      </c>
    </row>
    <row r="96" spans="1:9" x14ac:dyDescent="0.3">
      <c r="A96" s="340"/>
      <c r="B96" s="13"/>
      <c r="C96" s="8"/>
      <c r="D96" s="13"/>
      <c r="E96" s="14"/>
      <c r="F96" s="14"/>
      <c r="G96" s="14"/>
      <c r="H96" s="14"/>
      <c r="I96" s="341"/>
    </row>
    <row r="97" spans="1:9" x14ac:dyDescent="0.3">
      <c r="A97" s="342"/>
      <c r="B97" s="124">
        <v>3</v>
      </c>
      <c r="C97" s="124"/>
      <c r="D97" s="130" t="s">
        <v>4</v>
      </c>
      <c r="E97" s="131">
        <f>E98</f>
        <v>148797.37</v>
      </c>
      <c r="F97" s="131">
        <f>F98</f>
        <v>50000</v>
      </c>
      <c r="G97" s="131">
        <f>G98</f>
        <v>100000</v>
      </c>
      <c r="H97" s="131">
        <f>H98</f>
        <v>80000</v>
      </c>
      <c r="I97" s="343">
        <f>I98</f>
        <v>50000</v>
      </c>
    </row>
    <row r="98" spans="1:9" x14ac:dyDescent="0.3">
      <c r="A98" s="340"/>
      <c r="B98" s="8">
        <v>38</v>
      </c>
      <c r="C98" s="13"/>
      <c r="D98" s="13" t="s">
        <v>159</v>
      </c>
      <c r="E98" s="14">
        <v>148797.37</v>
      </c>
      <c r="F98" s="14">
        <v>50000</v>
      </c>
      <c r="G98" s="14">
        <v>100000</v>
      </c>
      <c r="H98" s="14">
        <v>80000</v>
      </c>
      <c r="I98" s="341">
        <v>50000</v>
      </c>
    </row>
    <row r="99" spans="1:9" x14ac:dyDescent="0.3">
      <c r="A99" s="340"/>
      <c r="B99" s="8"/>
      <c r="C99" s="13"/>
      <c r="D99" s="13"/>
      <c r="E99" s="14"/>
      <c r="F99" s="14"/>
      <c r="G99" s="14"/>
      <c r="H99" s="14"/>
      <c r="I99" s="341"/>
    </row>
    <row r="100" spans="1:9" x14ac:dyDescent="0.3">
      <c r="A100" s="336" t="s">
        <v>141</v>
      </c>
      <c r="B100" s="128"/>
      <c r="C100" s="102" t="s">
        <v>452</v>
      </c>
      <c r="D100" s="102" t="s">
        <v>453</v>
      </c>
      <c r="E100" s="118">
        <f>E104</f>
        <v>18289.490000000002</v>
      </c>
      <c r="F100" s="118">
        <f>F104</f>
        <v>20000</v>
      </c>
      <c r="G100" s="118">
        <f>G104</f>
        <v>20000</v>
      </c>
      <c r="H100" s="118">
        <f>H104</f>
        <v>20000</v>
      </c>
      <c r="I100" s="337">
        <f>I104</f>
        <v>20000</v>
      </c>
    </row>
    <row r="101" spans="1:9" x14ac:dyDescent="0.3">
      <c r="A101" s="338" t="s">
        <v>142</v>
      </c>
      <c r="B101" s="290">
        <v>51</v>
      </c>
      <c r="C101" s="105"/>
      <c r="D101" s="105" t="s">
        <v>83</v>
      </c>
      <c r="E101" s="119"/>
      <c r="F101" s="119"/>
      <c r="G101" s="119"/>
      <c r="H101" s="131"/>
      <c r="I101" s="343"/>
    </row>
    <row r="102" spans="1:9" x14ac:dyDescent="0.3">
      <c r="A102" s="338" t="s">
        <v>158</v>
      </c>
      <c r="B102" s="290">
        <v>11</v>
      </c>
      <c r="C102" s="105"/>
      <c r="D102" s="105" t="s">
        <v>47</v>
      </c>
      <c r="E102" s="119">
        <v>18289.490000000002</v>
      </c>
      <c r="F102" s="119">
        <v>20000</v>
      </c>
      <c r="G102" s="119">
        <v>20000</v>
      </c>
      <c r="H102" s="119">
        <v>20000</v>
      </c>
      <c r="I102" s="339">
        <v>20000</v>
      </c>
    </row>
    <row r="103" spans="1:9" x14ac:dyDescent="0.3">
      <c r="A103" s="340"/>
      <c r="B103" s="8"/>
      <c r="C103" s="13"/>
      <c r="D103" s="13"/>
      <c r="E103" s="14"/>
      <c r="F103" s="14"/>
      <c r="G103" s="14"/>
      <c r="H103" s="14"/>
      <c r="I103" s="341"/>
    </row>
    <row r="104" spans="1:9" x14ac:dyDescent="0.3">
      <c r="A104" s="340"/>
      <c r="B104" s="124">
        <v>3</v>
      </c>
      <c r="C104" s="130"/>
      <c r="D104" s="130" t="s">
        <v>4</v>
      </c>
      <c r="E104" s="14">
        <f>E105</f>
        <v>18289.490000000002</v>
      </c>
      <c r="F104" s="14">
        <f>F105</f>
        <v>20000</v>
      </c>
      <c r="G104" s="14">
        <f>G105</f>
        <v>20000</v>
      </c>
      <c r="H104" s="14">
        <f>H105</f>
        <v>20000</v>
      </c>
      <c r="I104" s="341">
        <f>I105</f>
        <v>20000</v>
      </c>
    </row>
    <row r="105" spans="1:9" x14ac:dyDescent="0.3">
      <c r="A105" s="340"/>
      <c r="B105" s="8">
        <v>32</v>
      </c>
      <c r="C105" s="13"/>
      <c r="D105" s="13" t="s">
        <v>36</v>
      </c>
      <c r="E105" s="14">
        <v>18289.490000000002</v>
      </c>
      <c r="F105" s="14">
        <v>20000</v>
      </c>
      <c r="G105" s="14">
        <v>20000</v>
      </c>
      <c r="H105" s="14">
        <v>20000</v>
      </c>
      <c r="I105" s="341">
        <v>20000</v>
      </c>
    </row>
    <row r="106" spans="1:9" x14ac:dyDescent="0.3">
      <c r="A106" s="340"/>
      <c r="B106" s="8"/>
      <c r="C106" s="13"/>
      <c r="D106" s="13"/>
      <c r="E106" s="14"/>
      <c r="F106" s="14"/>
      <c r="G106" s="14"/>
      <c r="H106" s="14"/>
      <c r="I106" s="341"/>
    </row>
    <row r="107" spans="1:9" x14ac:dyDescent="0.3">
      <c r="A107" s="336" t="s">
        <v>141</v>
      </c>
      <c r="B107" s="128"/>
      <c r="C107" s="102" t="s">
        <v>458</v>
      </c>
      <c r="D107" s="102" t="s">
        <v>459</v>
      </c>
      <c r="E107" s="118">
        <f>E111</f>
        <v>7000</v>
      </c>
      <c r="F107" s="118">
        <f>F111</f>
        <v>20000</v>
      </c>
      <c r="G107" s="118">
        <f>G111</f>
        <v>20000</v>
      </c>
      <c r="H107" s="118">
        <f>H111</f>
        <v>20000</v>
      </c>
      <c r="I107" s="337">
        <f>I111</f>
        <v>20000</v>
      </c>
    </row>
    <row r="108" spans="1:9" x14ac:dyDescent="0.3">
      <c r="A108" s="338" t="s">
        <v>142</v>
      </c>
      <c r="B108" s="290">
        <v>51</v>
      </c>
      <c r="C108" s="105"/>
      <c r="D108" s="105" t="s">
        <v>83</v>
      </c>
      <c r="E108" s="5"/>
      <c r="F108" s="5"/>
      <c r="G108" s="5"/>
      <c r="H108" s="14"/>
      <c r="I108" s="341"/>
    </row>
    <row r="109" spans="1:9" x14ac:dyDescent="0.3">
      <c r="A109" s="338" t="s">
        <v>158</v>
      </c>
      <c r="B109" s="290">
        <v>11</v>
      </c>
      <c r="C109" s="105"/>
      <c r="D109" s="105" t="s">
        <v>47</v>
      </c>
      <c r="E109" s="5">
        <v>7000</v>
      </c>
      <c r="F109" s="5">
        <v>20000</v>
      </c>
      <c r="G109" s="5">
        <v>20000</v>
      </c>
      <c r="H109" s="5">
        <v>20000</v>
      </c>
      <c r="I109" s="335">
        <v>20000</v>
      </c>
    </row>
    <row r="110" spans="1:9" x14ac:dyDescent="0.3">
      <c r="A110" s="340"/>
      <c r="B110" s="8"/>
      <c r="C110" s="13"/>
      <c r="D110" s="13"/>
      <c r="E110" s="14"/>
      <c r="F110" s="14"/>
      <c r="G110" s="14"/>
      <c r="H110" s="14"/>
      <c r="I110" s="341"/>
    </row>
    <row r="111" spans="1:9" x14ac:dyDescent="0.3">
      <c r="A111" s="342"/>
      <c r="B111" s="124">
        <v>3</v>
      </c>
      <c r="C111" s="130"/>
      <c r="D111" s="130" t="s">
        <v>4</v>
      </c>
      <c r="E111" s="131">
        <f>E112</f>
        <v>7000</v>
      </c>
      <c r="F111" s="131">
        <f>F112</f>
        <v>20000</v>
      </c>
      <c r="G111" s="131">
        <f>G112</f>
        <v>20000</v>
      </c>
      <c r="H111" s="131">
        <f>H112</f>
        <v>20000</v>
      </c>
      <c r="I111" s="343">
        <f>I112</f>
        <v>20000</v>
      </c>
    </row>
    <row r="112" spans="1:9" x14ac:dyDescent="0.3">
      <c r="A112" s="340"/>
      <c r="B112" s="8">
        <v>32</v>
      </c>
      <c r="C112" s="13"/>
      <c r="D112" s="13" t="s">
        <v>36</v>
      </c>
      <c r="E112" s="14">
        <v>7000</v>
      </c>
      <c r="F112" s="14">
        <v>20000</v>
      </c>
      <c r="G112" s="14">
        <v>20000</v>
      </c>
      <c r="H112" s="14">
        <v>20000</v>
      </c>
      <c r="I112" s="341">
        <v>20000</v>
      </c>
    </row>
    <row r="113" spans="1:9" x14ac:dyDescent="0.3">
      <c r="A113" s="340"/>
      <c r="B113" s="13"/>
      <c r="C113" s="8"/>
      <c r="D113" s="13"/>
      <c r="E113" s="14"/>
      <c r="F113" s="14"/>
      <c r="G113" s="14"/>
      <c r="H113" s="14"/>
      <c r="I113" s="341"/>
    </row>
    <row r="114" spans="1:9" x14ac:dyDescent="0.3">
      <c r="A114" s="336" t="s">
        <v>164</v>
      </c>
      <c r="B114" s="102"/>
      <c r="C114" s="102" t="s">
        <v>298</v>
      </c>
      <c r="D114" s="344" t="s">
        <v>545</v>
      </c>
      <c r="E114" s="118">
        <f>E119</f>
        <v>0</v>
      </c>
      <c r="F114" s="118">
        <f>F119</f>
        <v>0</v>
      </c>
      <c r="G114" s="118">
        <f>G119</f>
        <v>200000</v>
      </c>
      <c r="H114" s="118">
        <f>H119</f>
        <v>0</v>
      </c>
      <c r="I114" s="337">
        <f>I119</f>
        <v>0</v>
      </c>
    </row>
    <row r="115" spans="1:9" x14ac:dyDescent="0.3">
      <c r="A115" s="338" t="s">
        <v>142</v>
      </c>
      <c r="B115" s="105">
        <v>51</v>
      </c>
      <c r="C115" s="105"/>
      <c r="D115" s="105" t="s">
        <v>83</v>
      </c>
      <c r="E115" s="119"/>
      <c r="F115" s="119"/>
      <c r="G115" s="119"/>
      <c r="H115" s="131"/>
      <c r="I115" s="343"/>
    </row>
    <row r="116" spans="1:9" x14ac:dyDescent="0.3">
      <c r="A116" s="338" t="s">
        <v>158</v>
      </c>
      <c r="B116" s="105">
        <v>11</v>
      </c>
      <c r="C116" s="105"/>
      <c r="D116" s="105" t="s">
        <v>47</v>
      </c>
      <c r="E116" s="119">
        <v>0</v>
      </c>
      <c r="F116" s="119">
        <v>0</v>
      </c>
      <c r="G116" s="119">
        <v>50000</v>
      </c>
      <c r="H116" s="119">
        <v>0</v>
      </c>
      <c r="I116" s="339">
        <v>0</v>
      </c>
    </row>
    <row r="117" spans="1:9" x14ac:dyDescent="0.3">
      <c r="A117" s="338"/>
      <c r="B117" s="105">
        <v>51</v>
      </c>
      <c r="C117" s="105"/>
      <c r="D117" s="105" t="s">
        <v>24</v>
      </c>
      <c r="E117" s="119">
        <v>0</v>
      </c>
      <c r="F117" s="119">
        <v>0</v>
      </c>
      <c r="G117" s="119">
        <v>150000</v>
      </c>
      <c r="H117" s="119">
        <v>0</v>
      </c>
      <c r="I117" s="339">
        <v>0</v>
      </c>
    </row>
    <row r="118" spans="1:9" x14ac:dyDescent="0.3">
      <c r="A118" s="340"/>
      <c r="B118" s="8"/>
      <c r="C118" s="8"/>
      <c r="D118" s="13"/>
      <c r="E118" s="14"/>
      <c r="F118" s="14"/>
      <c r="G118" s="14"/>
      <c r="H118" s="14"/>
      <c r="I118" s="341"/>
    </row>
    <row r="119" spans="1:9" x14ac:dyDescent="0.3">
      <c r="A119" s="340"/>
      <c r="B119" s="124">
        <v>4</v>
      </c>
      <c r="C119" s="130"/>
      <c r="D119" s="130" t="s">
        <v>437</v>
      </c>
      <c r="E119" s="14">
        <v>0</v>
      </c>
      <c r="F119" s="14">
        <v>0</v>
      </c>
      <c r="G119" s="14">
        <v>200000</v>
      </c>
      <c r="H119" s="14">
        <f>H120</f>
        <v>0</v>
      </c>
      <c r="I119" s="341">
        <f>I120</f>
        <v>0</v>
      </c>
    </row>
    <row r="120" spans="1:9" ht="28.8" x14ac:dyDescent="0.3">
      <c r="A120" s="340"/>
      <c r="B120" s="8">
        <v>42</v>
      </c>
      <c r="C120" s="108"/>
      <c r="D120" s="107" t="s">
        <v>300</v>
      </c>
      <c r="E120" s="14">
        <v>0</v>
      </c>
      <c r="F120" s="14">
        <v>0</v>
      </c>
      <c r="G120" s="14">
        <v>200000</v>
      </c>
      <c r="H120" s="14">
        <v>0</v>
      </c>
      <c r="I120" s="341">
        <v>0</v>
      </c>
    </row>
    <row r="121" spans="1:9" x14ac:dyDescent="0.3">
      <c r="A121" s="334"/>
      <c r="E121" s="5"/>
      <c r="F121" s="5"/>
      <c r="G121" s="5"/>
      <c r="H121" s="14"/>
      <c r="I121" s="341"/>
    </row>
    <row r="122" spans="1:9" x14ac:dyDescent="0.3">
      <c r="A122" s="336" t="s">
        <v>164</v>
      </c>
      <c r="B122" s="102"/>
      <c r="C122" s="102" t="s">
        <v>299</v>
      </c>
      <c r="D122" s="103" t="s">
        <v>470</v>
      </c>
      <c r="E122" s="118">
        <f>E126</f>
        <v>6201.79</v>
      </c>
      <c r="F122" s="118">
        <f>F126</f>
        <v>10000</v>
      </c>
      <c r="G122" s="118">
        <f>G126</f>
        <v>20000</v>
      </c>
      <c r="H122" s="118">
        <f>H126</f>
        <v>20000</v>
      </c>
      <c r="I122" s="337">
        <f>I126</f>
        <v>20000</v>
      </c>
    </row>
    <row r="123" spans="1:9" x14ac:dyDescent="0.3">
      <c r="A123" s="338" t="s">
        <v>142</v>
      </c>
      <c r="B123" s="105">
        <v>62</v>
      </c>
      <c r="C123" s="105"/>
      <c r="D123" s="105" t="s">
        <v>93</v>
      </c>
      <c r="E123" s="119"/>
      <c r="F123" s="119"/>
      <c r="G123" s="119"/>
      <c r="H123" s="131"/>
      <c r="I123" s="343"/>
    </row>
    <row r="124" spans="1:9" x14ac:dyDescent="0.3">
      <c r="A124" s="338" t="s">
        <v>158</v>
      </c>
      <c r="B124" s="105">
        <v>11</v>
      </c>
      <c r="C124" s="105"/>
      <c r="D124" s="105" t="s">
        <v>47</v>
      </c>
      <c r="E124" s="119">
        <v>6201.79</v>
      </c>
      <c r="F124" s="119">
        <v>10000</v>
      </c>
      <c r="G124" s="119">
        <v>20000</v>
      </c>
      <c r="H124" s="119">
        <v>20000</v>
      </c>
      <c r="I124" s="339">
        <v>20000</v>
      </c>
    </row>
    <row r="125" spans="1:9" x14ac:dyDescent="0.3">
      <c r="A125" s="334"/>
      <c r="E125" s="5"/>
      <c r="F125" s="5"/>
      <c r="G125" s="5"/>
      <c r="H125" s="14"/>
      <c r="I125" s="341"/>
    </row>
    <row r="126" spans="1:9" x14ac:dyDescent="0.3">
      <c r="A126" s="342"/>
      <c r="B126" s="124">
        <v>4</v>
      </c>
      <c r="C126" s="130"/>
      <c r="D126" s="130" t="s">
        <v>437</v>
      </c>
      <c r="E126" s="131">
        <f>E127</f>
        <v>6201.79</v>
      </c>
      <c r="F126" s="131">
        <f>F127</f>
        <v>10000</v>
      </c>
      <c r="G126" s="131">
        <f>G127</f>
        <v>20000</v>
      </c>
      <c r="H126" s="131">
        <f>H127</f>
        <v>20000</v>
      </c>
      <c r="I126" s="343">
        <f>I127</f>
        <v>20000</v>
      </c>
    </row>
    <row r="127" spans="1:9" ht="28.8" x14ac:dyDescent="0.3">
      <c r="A127" s="340"/>
      <c r="B127" s="8">
        <v>42</v>
      </c>
      <c r="C127" s="108"/>
      <c r="D127" s="107" t="s">
        <v>300</v>
      </c>
      <c r="E127" s="14">
        <v>6201.79</v>
      </c>
      <c r="F127" s="14">
        <v>10000</v>
      </c>
      <c r="G127" s="14">
        <v>20000</v>
      </c>
      <c r="H127" s="14">
        <v>20000</v>
      </c>
      <c r="I127" s="341">
        <v>20000</v>
      </c>
    </row>
    <row r="128" spans="1:9" x14ac:dyDescent="0.3">
      <c r="A128" s="334"/>
      <c r="E128" s="5"/>
      <c r="F128" s="5"/>
      <c r="G128" s="5"/>
      <c r="H128" s="14"/>
      <c r="I128" s="341"/>
    </row>
    <row r="129" spans="1:14" ht="28.8" x14ac:dyDescent="0.3">
      <c r="A129" s="336" t="s">
        <v>164</v>
      </c>
      <c r="B129" s="102"/>
      <c r="C129" s="102" t="s">
        <v>301</v>
      </c>
      <c r="D129" s="103" t="s">
        <v>302</v>
      </c>
      <c r="E129" s="118">
        <f>E134</f>
        <v>0</v>
      </c>
      <c r="F129" s="118">
        <f>F134</f>
        <v>35000</v>
      </c>
      <c r="G129" s="118">
        <f>G134</f>
        <v>35000</v>
      </c>
      <c r="H129" s="118">
        <f>H134</f>
        <v>100000</v>
      </c>
      <c r="I129" s="337">
        <f>I134</f>
        <v>100000</v>
      </c>
    </row>
    <row r="130" spans="1:14" x14ac:dyDescent="0.3">
      <c r="A130" s="338" t="s">
        <v>142</v>
      </c>
      <c r="B130" s="105">
        <v>62</v>
      </c>
      <c r="C130" s="105"/>
      <c r="D130" s="105" t="s">
        <v>93</v>
      </c>
      <c r="E130" s="119"/>
      <c r="F130" s="119"/>
      <c r="G130" s="119"/>
      <c r="H130" s="131"/>
      <c r="I130" s="343"/>
    </row>
    <row r="131" spans="1:14" x14ac:dyDescent="0.3">
      <c r="A131" s="338" t="s">
        <v>158</v>
      </c>
      <c r="B131" s="105">
        <v>11</v>
      </c>
      <c r="C131" s="105"/>
      <c r="D131" s="105" t="s">
        <v>47</v>
      </c>
      <c r="E131" s="119">
        <v>0</v>
      </c>
      <c r="F131" s="119">
        <v>35000</v>
      </c>
      <c r="G131" s="119">
        <v>35000</v>
      </c>
      <c r="H131" s="119">
        <v>50000</v>
      </c>
      <c r="I131" s="339">
        <v>100000</v>
      </c>
    </row>
    <row r="132" spans="1:14" x14ac:dyDescent="0.3">
      <c r="A132" s="338"/>
      <c r="B132" s="105">
        <v>51</v>
      </c>
      <c r="C132" s="105"/>
      <c r="D132" s="105" t="s">
        <v>24</v>
      </c>
      <c r="E132" s="119">
        <v>0</v>
      </c>
      <c r="F132" s="119">
        <v>0</v>
      </c>
      <c r="G132" s="119">
        <v>0</v>
      </c>
      <c r="H132" s="119">
        <v>50000</v>
      </c>
      <c r="I132" s="339">
        <v>0</v>
      </c>
    </row>
    <row r="133" spans="1:14" x14ac:dyDescent="0.3">
      <c r="A133" s="338"/>
      <c r="B133" s="105"/>
      <c r="C133" s="105"/>
      <c r="D133" s="105"/>
      <c r="E133" s="119"/>
      <c r="F133" s="119"/>
      <c r="G133" s="119"/>
      <c r="H133" s="131"/>
      <c r="I133" s="343"/>
    </row>
    <row r="134" spans="1:14" x14ac:dyDescent="0.3">
      <c r="A134" s="342"/>
      <c r="B134" s="124">
        <v>4</v>
      </c>
      <c r="C134" s="130"/>
      <c r="D134" s="130" t="s">
        <v>437</v>
      </c>
      <c r="E134" s="131">
        <f>E135</f>
        <v>0</v>
      </c>
      <c r="F134" s="131">
        <f>F135</f>
        <v>35000</v>
      </c>
      <c r="G134" s="131">
        <f>G135</f>
        <v>35000</v>
      </c>
      <c r="H134" s="131">
        <f>H135</f>
        <v>100000</v>
      </c>
      <c r="I134" s="343">
        <f>I135</f>
        <v>100000</v>
      </c>
      <c r="N134" s="257"/>
    </row>
    <row r="135" spans="1:14" ht="28.8" x14ac:dyDescent="0.3">
      <c r="A135" s="340"/>
      <c r="B135" s="8">
        <v>42</v>
      </c>
      <c r="C135" s="13"/>
      <c r="D135" s="107" t="s">
        <v>303</v>
      </c>
      <c r="E135" s="14">
        <v>0</v>
      </c>
      <c r="F135" s="14">
        <v>35000</v>
      </c>
      <c r="G135" s="14">
        <v>35000</v>
      </c>
      <c r="H135" s="14">
        <v>100000</v>
      </c>
      <c r="I135" s="341">
        <v>100000</v>
      </c>
      <c r="L135" s="84"/>
    </row>
    <row r="136" spans="1:14" s="84" customFormat="1" x14ac:dyDescent="0.3">
      <c r="A136" s="345"/>
      <c r="B136" s="346"/>
      <c r="C136" s="347"/>
      <c r="D136" s="346"/>
      <c r="E136" s="348"/>
      <c r="F136" s="348"/>
      <c r="G136" s="348"/>
      <c r="H136" s="348"/>
      <c r="I136" s="349"/>
    </row>
    <row r="137" spans="1:14" ht="15" customHeight="1" x14ac:dyDescent="0.3">
      <c r="A137" s="350" t="s">
        <v>164</v>
      </c>
      <c r="B137" s="351"/>
      <c r="C137" s="351" t="s">
        <v>304</v>
      </c>
      <c r="D137" s="344" t="s">
        <v>517</v>
      </c>
      <c r="E137" s="352">
        <f>E141</f>
        <v>0</v>
      </c>
      <c r="F137" s="352">
        <f>F141</f>
        <v>0</v>
      </c>
      <c r="G137" s="352">
        <v>22000</v>
      </c>
      <c r="H137" s="352">
        <f>H141</f>
        <v>0</v>
      </c>
      <c r="I137" s="353">
        <f>I141</f>
        <v>0</v>
      </c>
    </row>
    <row r="138" spans="1:14" x14ac:dyDescent="0.3">
      <c r="A138" s="354" t="s">
        <v>142</v>
      </c>
      <c r="B138" s="355">
        <v>62</v>
      </c>
      <c r="C138" s="355"/>
      <c r="D138" s="355" t="s">
        <v>93</v>
      </c>
      <c r="E138" s="356"/>
      <c r="F138" s="356"/>
      <c r="G138" s="356"/>
      <c r="H138" s="357"/>
      <c r="I138" s="358"/>
    </row>
    <row r="139" spans="1:14" x14ac:dyDescent="0.3">
      <c r="A139" s="354" t="s">
        <v>158</v>
      </c>
      <c r="B139" s="355">
        <v>11</v>
      </c>
      <c r="C139" s="355"/>
      <c r="D139" s="105" t="s">
        <v>47</v>
      </c>
      <c r="E139" s="356">
        <v>0</v>
      </c>
      <c r="F139" s="356">
        <v>0</v>
      </c>
      <c r="G139" s="356">
        <v>22000</v>
      </c>
      <c r="H139" s="356">
        <v>0</v>
      </c>
      <c r="I139" s="359">
        <v>0</v>
      </c>
    </row>
    <row r="140" spans="1:14" x14ac:dyDescent="0.3">
      <c r="A140" s="354"/>
      <c r="B140" s="355"/>
      <c r="C140" s="355"/>
      <c r="D140" s="355"/>
      <c r="E140" s="356"/>
      <c r="F140" s="356"/>
      <c r="G140" s="356"/>
      <c r="H140" s="357"/>
      <c r="I140" s="358"/>
    </row>
    <row r="141" spans="1:14" x14ac:dyDescent="0.3">
      <c r="A141" s="360"/>
      <c r="B141" s="361">
        <v>3</v>
      </c>
      <c r="C141" s="362"/>
      <c r="D141" s="362" t="s">
        <v>4</v>
      </c>
      <c r="E141" s="357">
        <f>E142</f>
        <v>0</v>
      </c>
      <c r="F141" s="357">
        <f>F142</f>
        <v>0</v>
      </c>
      <c r="G141" s="357">
        <f>G142</f>
        <v>22000</v>
      </c>
      <c r="H141" s="357">
        <f>H142</f>
        <v>0</v>
      </c>
      <c r="I141" s="358">
        <f>I142</f>
        <v>0</v>
      </c>
    </row>
    <row r="142" spans="1:14" x14ac:dyDescent="0.3">
      <c r="A142" s="345"/>
      <c r="B142" s="347">
        <v>32</v>
      </c>
      <c r="C142" s="346"/>
      <c r="D142" s="346" t="s">
        <v>36</v>
      </c>
      <c r="E142" s="348">
        <v>0</v>
      </c>
      <c r="F142" s="348">
        <v>0</v>
      </c>
      <c r="G142" s="348">
        <v>22000</v>
      </c>
      <c r="H142" s="348">
        <v>0</v>
      </c>
      <c r="I142" s="349">
        <v>0</v>
      </c>
    </row>
    <row r="143" spans="1:14" x14ac:dyDescent="0.3">
      <c r="A143" s="340"/>
      <c r="B143" s="8"/>
      <c r="C143" s="13"/>
      <c r="D143" s="13"/>
      <c r="E143" s="14"/>
      <c r="F143" s="14"/>
      <c r="G143" s="14"/>
      <c r="H143" s="14"/>
      <c r="I143" s="341"/>
    </row>
    <row r="144" spans="1:14" x14ac:dyDescent="0.3">
      <c r="A144" s="336" t="s">
        <v>164</v>
      </c>
      <c r="B144" s="128"/>
      <c r="C144" s="102" t="s">
        <v>483</v>
      </c>
      <c r="D144" s="102" t="s">
        <v>484</v>
      </c>
      <c r="E144" s="118">
        <f>E148</f>
        <v>0</v>
      </c>
      <c r="F144" s="118">
        <f>F148</f>
        <v>15000</v>
      </c>
      <c r="G144" s="118">
        <v>30000</v>
      </c>
      <c r="H144" s="118">
        <f>H148</f>
        <v>0</v>
      </c>
      <c r="I144" s="337">
        <f>I148</f>
        <v>0</v>
      </c>
    </row>
    <row r="145" spans="1:9" x14ac:dyDescent="0.3">
      <c r="A145" s="363" t="s">
        <v>142</v>
      </c>
      <c r="B145" s="291">
        <v>62</v>
      </c>
      <c r="C145" s="250"/>
      <c r="D145" s="250" t="s">
        <v>93</v>
      </c>
      <c r="E145" s="252"/>
      <c r="F145" s="252"/>
      <c r="G145" s="252"/>
      <c r="H145" s="252"/>
      <c r="I145" s="364"/>
    </row>
    <row r="146" spans="1:9" x14ac:dyDescent="0.3">
      <c r="A146" s="363" t="s">
        <v>158</v>
      </c>
      <c r="B146" s="291">
        <v>11</v>
      </c>
      <c r="C146" s="250"/>
      <c r="D146" s="250" t="s">
        <v>47</v>
      </c>
      <c r="E146" s="252">
        <v>0</v>
      </c>
      <c r="F146" s="252">
        <v>15000</v>
      </c>
      <c r="G146" s="252">
        <v>30000</v>
      </c>
      <c r="H146" s="252">
        <v>0</v>
      </c>
      <c r="I146" s="364">
        <v>0</v>
      </c>
    </row>
    <row r="147" spans="1:9" x14ac:dyDescent="0.3">
      <c r="A147" s="340"/>
      <c r="B147" s="8"/>
      <c r="C147" s="13"/>
      <c r="D147" s="13"/>
      <c r="E147" s="14"/>
      <c r="F147" s="14"/>
      <c r="G147" s="14"/>
      <c r="H147" s="14"/>
      <c r="I147" s="341"/>
    </row>
    <row r="148" spans="1:9" x14ac:dyDescent="0.3">
      <c r="A148" s="340"/>
      <c r="B148" s="124">
        <v>4</v>
      </c>
      <c r="C148" s="130"/>
      <c r="D148" s="130" t="s">
        <v>437</v>
      </c>
      <c r="E148" s="14">
        <f>E149</f>
        <v>0</v>
      </c>
      <c r="F148" s="14">
        <v>15000</v>
      </c>
      <c r="G148" s="14">
        <v>30000</v>
      </c>
      <c r="H148" s="14">
        <f>H149</f>
        <v>0</v>
      </c>
      <c r="I148" s="341">
        <f>I149</f>
        <v>0</v>
      </c>
    </row>
    <row r="149" spans="1:9" ht="28.8" x14ac:dyDescent="0.3">
      <c r="A149" s="340"/>
      <c r="B149" s="8">
        <v>42</v>
      </c>
      <c r="C149" s="13"/>
      <c r="D149" s="107" t="s">
        <v>303</v>
      </c>
      <c r="E149" s="14">
        <v>0</v>
      </c>
      <c r="F149" s="14">
        <v>15000</v>
      </c>
      <c r="G149" s="14">
        <v>30000</v>
      </c>
      <c r="H149" s="14">
        <v>0</v>
      </c>
      <c r="I149" s="341">
        <v>0</v>
      </c>
    </row>
    <row r="150" spans="1:9" x14ac:dyDescent="0.3">
      <c r="A150" s="340"/>
      <c r="B150" s="8"/>
      <c r="C150" s="13"/>
      <c r="D150" s="107"/>
      <c r="E150" s="14"/>
      <c r="F150" s="14"/>
      <c r="G150" s="14"/>
      <c r="H150" s="14"/>
      <c r="I150" s="341"/>
    </row>
    <row r="151" spans="1:9" ht="28.8" x14ac:dyDescent="0.3">
      <c r="A151" s="336" t="s">
        <v>164</v>
      </c>
      <c r="B151" s="128"/>
      <c r="C151" s="102" t="s">
        <v>520</v>
      </c>
      <c r="D151" s="103" t="s">
        <v>521</v>
      </c>
      <c r="E151" s="118">
        <v>0</v>
      </c>
      <c r="F151" s="118">
        <v>0</v>
      </c>
      <c r="G151" s="118">
        <v>30000</v>
      </c>
      <c r="H151" s="118">
        <v>0</v>
      </c>
      <c r="I151" s="337">
        <v>0</v>
      </c>
    </row>
    <row r="152" spans="1:9" x14ac:dyDescent="0.3">
      <c r="A152" s="363" t="s">
        <v>142</v>
      </c>
      <c r="B152" s="291">
        <v>45</v>
      </c>
      <c r="C152" s="250"/>
      <c r="D152" s="250" t="s">
        <v>273</v>
      </c>
      <c r="E152" s="14"/>
      <c r="F152" s="14"/>
      <c r="G152" s="14"/>
      <c r="H152" s="14"/>
      <c r="I152" s="341"/>
    </row>
    <row r="153" spans="1:9" x14ac:dyDescent="0.3">
      <c r="A153" s="363"/>
      <c r="B153" s="291">
        <v>11</v>
      </c>
      <c r="C153" s="250"/>
      <c r="D153" s="250" t="s">
        <v>47</v>
      </c>
      <c r="E153" s="119">
        <v>0</v>
      </c>
      <c r="F153" s="119">
        <v>0</v>
      </c>
      <c r="G153" s="119">
        <v>30000</v>
      </c>
      <c r="H153" s="119">
        <v>0</v>
      </c>
      <c r="I153" s="339">
        <v>0</v>
      </c>
    </row>
    <row r="154" spans="1:9" x14ac:dyDescent="0.3">
      <c r="A154" s="340"/>
      <c r="B154" s="261">
        <v>3</v>
      </c>
      <c r="C154" s="365"/>
      <c r="D154" s="362" t="s">
        <v>4</v>
      </c>
      <c r="E154" s="263">
        <v>0</v>
      </c>
      <c r="F154" s="263">
        <v>0</v>
      </c>
      <c r="G154" s="263">
        <v>30000</v>
      </c>
      <c r="H154" s="263">
        <v>0</v>
      </c>
      <c r="I154" s="366">
        <v>0</v>
      </c>
    </row>
    <row r="155" spans="1:9" x14ac:dyDescent="0.3">
      <c r="A155" s="340"/>
      <c r="B155" s="262">
        <v>32</v>
      </c>
      <c r="C155" s="367"/>
      <c r="D155" s="346" t="s">
        <v>36</v>
      </c>
      <c r="E155" s="263">
        <v>0</v>
      </c>
      <c r="F155" s="263">
        <v>0</v>
      </c>
      <c r="G155" s="263">
        <v>30000</v>
      </c>
      <c r="H155" s="263">
        <v>0</v>
      </c>
      <c r="I155" s="366">
        <v>0</v>
      </c>
    </row>
    <row r="156" spans="1:9" x14ac:dyDescent="0.3">
      <c r="A156" s="340"/>
      <c r="B156" s="8"/>
      <c r="C156" s="13"/>
      <c r="D156" s="368"/>
      <c r="E156" s="263"/>
      <c r="F156" s="263"/>
      <c r="G156" s="263"/>
      <c r="H156" s="263"/>
      <c r="I156" s="366"/>
    </row>
    <row r="157" spans="1:9" ht="28.8" x14ac:dyDescent="0.3">
      <c r="A157" s="336" t="s">
        <v>164</v>
      </c>
      <c r="B157" s="128"/>
      <c r="C157" s="102" t="s">
        <v>522</v>
      </c>
      <c r="D157" s="103" t="s">
        <v>523</v>
      </c>
      <c r="E157" s="118">
        <v>0</v>
      </c>
      <c r="F157" s="118">
        <v>0</v>
      </c>
      <c r="G157" s="118">
        <v>15000</v>
      </c>
      <c r="H157" s="118">
        <v>0</v>
      </c>
      <c r="I157" s="337">
        <v>0</v>
      </c>
    </row>
    <row r="158" spans="1:9" x14ac:dyDescent="0.3">
      <c r="A158" s="363" t="s">
        <v>142</v>
      </c>
      <c r="B158" s="291">
        <v>56</v>
      </c>
      <c r="C158" s="250"/>
      <c r="D158" s="250" t="s">
        <v>287</v>
      </c>
      <c r="E158" s="14"/>
      <c r="F158" s="14"/>
      <c r="G158" s="14"/>
      <c r="H158" s="14"/>
      <c r="I158" s="341"/>
    </row>
    <row r="159" spans="1:9" x14ac:dyDescent="0.3">
      <c r="A159" s="363"/>
      <c r="B159" s="291">
        <v>11</v>
      </c>
      <c r="C159" s="250"/>
      <c r="D159" s="250" t="s">
        <v>47</v>
      </c>
      <c r="E159" s="119">
        <v>0</v>
      </c>
      <c r="F159" s="119">
        <v>0</v>
      </c>
      <c r="G159" s="119">
        <v>15000</v>
      </c>
      <c r="H159" s="119">
        <v>0</v>
      </c>
      <c r="I159" s="339">
        <v>0</v>
      </c>
    </row>
    <row r="160" spans="1:9" x14ac:dyDescent="0.3">
      <c r="A160" s="340"/>
      <c r="B160" s="8">
        <v>3</v>
      </c>
      <c r="C160" s="13"/>
      <c r="D160" s="107" t="s">
        <v>4</v>
      </c>
      <c r="E160" s="14">
        <v>0</v>
      </c>
      <c r="F160" s="14">
        <v>0</v>
      </c>
      <c r="G160" s="14">
        <v>15000</v>
      </c>
      <c r="H160" s="14">
        <v>0</v>
      </c>
      <c r="I160" s="341">
        <v>0</v>
      </c>
    </row>
    <row r="161" spans="1:9" x14ac:dyDescent="0.3">
      <c r="A161" s="340"/>
      <c r="B161" s="8">
        <v>32</v>
      </c>
      <c r="C161" s="13"/>
      <c r="D161" s="107" t="s">
        <v>36</v>
      </c>
      <c r="E161" s="14">
        <v>0</v>
      </c>
      <c r="F161" s="14">
        <v>0</v>
      </c>
      <c r="G161" s="14">
        <v>15000</v>
      </c>
      <c r="H161" s="14">
        <v>0</v>
      </c>
      <c r="I161" s="341">
        <v>0</v>
      </c>
    </row>
    <row r="162" spans="1:9" x14ac:dyDescent="0.3">
      <c r="A162" s="340"/>
      <c r="B162" s="13"/>
      <c r="C162" s="8"/>
      <c r="D162" s="13"/>
      <c r="E162" s="14"/>
      <c r="F162" s="14"/>
      <c r="G162" s="14"/>
      <c r="H162" s="14"/>
      <c r="I162" s="341"/>
    </row>
    <row r="163" spans="1:9" x14ac:dyDescent="0.3">
      <c r="A163" s="369" t="s">
        <v>137</v>
      </c>
      <c r="B163" s="110"/>
      <c r="C163" s="110">
        <v>1012</v>
      </c>
      <c r="D163" s="110" t="s">
        <v>81</v>
      </c>
      <c r="E163" s="121">
        <f>E165+E173+E180+E188</f>
        <v>2250</v>
      </c>
      <c r="F163" s="121">
        <f>F165+F173+F180+F188</f>
        <v>536000</v>
      </c>
      <c r="G163" s="121">
        <f>G165+G173+G180+G188</f>
        <v>426000</v>
      </c>
      <c r="H163" s="121">
        <f>H165+H173+H180+H188</f>
        <v>236000</v>
      </c>
      <c r="I163" s="370">
        <f>I165+I173+I180+I188</f>
        <v>346000</v>
      </c>
    </row>
    <row r="164" spans="1:9" x14ac:dyDescent="0.3">
      <c r="A164" s="334"/>
      <c r="E164" s="5"/>
      <c r="F164" s="5"/>
      <c r="G164" s="5"/>
      <c r="H164" s="14"/>
      <c r="I164" s="341"/>
    </row>
    <row r="165" spans="1:9" ht="28.8" x14ac:dyDescent="0.3">
      <c r="A165" s="336" t="s">
        <v>164</v>
      </c>
      <c r="B165" s="102"/>
      <c r="C165" s="102" t="s">
        <v>305</v>
      </c>
      <c r="D165" s="103" t="s">
        <v>544</v>
      </c>
      <c r="E165" s="118">
        <f>E170</f>
        <v>0</v>
      </c>
      <c r="F165" s="118">
        <f>F170</f>
        <v>500000</v>
      </c>
      <c r="G165" s="118">
        <f>G170</f>
        <v>400000</v>
      </c>
      <c r="H165" s="118">
        <f>H170</f>
        <v>200000</v>
      </c>
      <c r="I165" s="337">
        <f>I170</f>
        <v>300000</v>
      </c>
    </row>
    <row r="166" spans="1:9" x14ac:dyDescent="0.3">
      <c r="A166" s="338" t="s">
        <v>142</v>
      </c>
      <c r="B166" s="105">
        <v>51</v>
      </c>
      <c r="C166" s="105"/>
      <c r="D166" s="105" t="s">
        <v>83</v>
      </c>
      <c r="E166" s="119"/>
      <c r="F166" s="119"/>
      <c r="G166" s="119"/>
      <c r="H166" s="131"/>
      <c r="I166" s="343"/>
    </row>
    <row r="167" spans="1:9" x14ac:dyDescent="0.3">
      <c r="A167" s="338" t="s">
        <v>158</v>
      </c>
      <c r="B167" s="105">
        <v>11</v>
      </c>
      <c r="C167" s="105"/>
      <c r="D167" s="105" t="s">
        <v>47</v>
      </c>
      <c r="E167" s="119">
        <v>0</v>
      </c>
      <c r="F167" s="119">
        <v>125000</v>
      </c>
      <c r="G167" s="119">
        <v>100000</v>
      </c>
      <c r="H167" s="119">
        <v>50000</v>
      </c>
      <c r="I167" s="339">
        <v>300000</v>
      </c>
    </row>
    <row r="168" spans="1:9" x14ac:dyDescent="0.3">
      <c r="A168" s="338"/>
      <c r="B168" s="105">
        <v>51</v>
      </c>
      <c r="C168" s="105"/>
      <c r="D168" s="105" t="s">
        <v>24</v>
      </c>
      <c r="E168" s="119">
        <v>0</v>
      </c>
      <c r="F168" s="119">
        <v>375000</v>
      </c>
      <c r="G168" s="119">
        <v>300000</v>
      </c>
      <c r="H168" s="119">
        <v>150000</v>
      </c>
      <c r="I168" s="339">
        <v>0</v>
      </c>
    </row>
    <row r="169" spans="1:9" x14ac:dyDescent="0.3">
      <c r="A169" s="338"/>
      <c r="B169" s="105"/>
      <c r="C169" s="105"/>
      <c r="D169" s="105"/>
      <c r="E169" s="119"/>
      <c r="F169" s="119"/>
      <c r="G169" s="119"/>
      <c r="H169" s="131"/>
      <c r="I169" s="343"/>
    </row>
    <row r="170" spans="1:9" x14ac:dyDescent="0.3">
      <c r="A170" s="342"/>
      <c r="B170" s="124">
        <v>4</v>
      </c>
      <c r="C170" s="130"/>
      <c r="D170" s="130" t="s">
        <v>438</v>
      </c>
      <c r="E170" s="131">
        <v>0</v>
      </c>
      <c r="F170" s="131">
        <f>F171</f>
        <v>500000</v>
      </c>
      <c r="G170" s="131">
        <f>G171</f>
        <v>400000</v>
      </c>
      <c r="H170" s="131">
        <f>H171</f>
        <v>200000</v>
      </c>
      <c r="I170" s="343">
        <f>I171</f>
        <v>300000</v>
      </c>
    </row>
    <row r="171" spans="1:9" ht="28.8" x14ac:dyDescent="0.3">
      <c r="A171" s="342"/>
      <c r="B171" s="124">
        <v>42</v>
      </c>
      <c r="C171" s="130"/>
      <c r="D171" s="107" t="s">
        <v>303</v>
      </c>
      <c r="E171" s="131">
        <v>0</v>
      </c>
      <c r="F171" s="131">
        <v>500000</v>
      </c>
      <c r="G171" s="131">
        <v>400000</v>
      </c>
      <c r="H171" s="131">
        <v>200000</v>
      </c>
      <c r="I171" s="343">
        <v>300000</v>
      </c>
    </row>
    <row r="172" spans="1:9" x14ac:dyDescent="0.3">
      <c r="A172" s="338"/>
      <c r="B172" s="105"/>
      <c r="C172" s="105"/>
      <c r="D172" s="105"/>
      <c r="E172" s="119"/>
      <c r="F172" s="119"/>
      <c r="G172" s="119"/>
      <c r="H172" s="131"/>
      <c r="I172" s="343"/>
    </row>
    <row r="173" spans="1:9" x14ac:dyDescent="0.3">
      <c r="A173" s="336" t="s">
        <v>164</v>
      </c>
      <c r="B173" s="128"/>
      <c r="C173" s="102" t="s">
        <v>306</v>
      </c>
      <c r="D173" s="102" t="s">
        <v>83</v>
      </c>
      <c r="E173" s="118">
        <f>E177</f>
        <v>2250</v>
      </c>
      <c r="F173" s="118">
        <f>F177</f>
        <v>6000</v>
      </c>
      <c r="G173" s="118">
        <f>G177</f>
        <v>6000</v>
      </c>
      <c r="H173" s="118">
        <f>H177</f>
        <v>6000</v>
      </c>
      <c r="I173" s="337">
        <f>I177</f>
        <v>6000</v>
      </c>
    </row>
    <row r="174" spans="1:9" x14ac:dyDescent="0.3">
      <c r="A174" s="338" t="s">
        <v>142</v>
      </c>
      <c r="B174" s="290">
        <v>51</v>
      </c>
      <c r="C174" s="105"/>
      <c r="D174" s="105" t="s">
        <v>83</v>
      </c>
      <c r="E174" s="119"/>
      <c r="F174" s="119"/>
      <c r="G174" s="119"/>
      <c r="H174" s="131"/>
      <c r="I174" s="343"/>
    </row>
    <row r="175" spans="1:9" x14ac:dyDescent="0.3">
      <c r="A175" s="338" t="s">
        <v>158</v>
      </c>
      <c r="B175" s="290">
        <v>51</v>
      </c>
      <c r="C175" s="105"/>
      <c r="D175" s="105" t="s">
        <v>24</v>
      </c>
      <c r="E175" s="119">
        <v>2250</v>
      </c>
      <c r="F175" s="119">
        <v>6000</v>
      </c>
      <c r="G175" s="119">
        <v>6000</v>
      </c>
      <c r="H175" s="119">
        <v>6000</v>
      </c>
      <c r="I175" s="339">
        <v>6000</v>
      </c>
    </row>
    <row r="176" spans="1:9" x14ac:dyDescent="0.3">
      <c r="A176" s="334"/>
      <c r="B176" s="8"/>
      <c r="D176" s="13"/>
      <c r="E176" s="14"/>
      <c r="F176" s="14"/>
      <c r="G176" s="14"/>
      <c r="H176" s="14"/>
      <c r="I176" s="341"/>
    </row>
    <row r="177" spans="1:9" x14ac:dyDescent="0.3">
      <c r="A177" s="342"/>
      <c r="B177" s="124">
        <v>3</v>
      </c>
      <c r="C177" s="130"/>
      <c r="D177" s="130" t="s">
        <v>4</v>
      </c>
      <c r="E177" s="131">
        <f>E178</f>
        <v>2250</v>
      </c>
      <c r="F177" s="131">
        <f>F178</f>
        <v>6000</v>
      </c>
      <c r="G177" s="131">
        <f>G178</f>
        <v>6000</v>
      </c>
      <c r="H177" s="131">
        <f>H178</f>
        <v>6000</v>
      </c>
      <c r="I177" s="343">
        <f>I178</f>
        <v>6000</v>
      </c>
    </row>
    <row r="178" spans="1:9" x14ac:dyDescent="0.3">
      <c r="A178" s="340"/>
      <c r="B178" s="8">
        <v>32</v>
      </c>
      <c r="C178" s="13"/>
      <c r="D178" s="13" t="s">
        <v>36</v>
      </c>
      <c r="E178" s="14">
        <v>2250</v>
      </c>
      <c r="F178" s="14">
        <v>6000</v>
      </c>
      <c r="G178" s="14">
        <v>6000</v>
      </c>
      <c r="H178" s="14">
        <v>6000</v>
      </c>
      <c r="I178" s="341">
        <v>6000</v>
      </c>
    </row>
    <row r="179" spans="1:9" x14ac:dyDescent="0.3">
      <c r="A179" s="340"/>
      <c r="B179" s="8"/>
      <c r="C179" s="13"/>
      <c r="D179" s="13"/>
      <c r="E179" s="14"/>
      <c r="F179" s="14"/>
      <c r="G179" s="14"/>
      <c r="H179" s="14"/>
      <c r="I179" s="341"/>
    </row>
    <row r="180" spans="1:9" x14ac:dyDescent="0.3">
      <c r="A180" s="336" t="s">
        <v>164</v>
      </c>
      <c r="B180" s="102"/>
      <c r="C180" s="102" t="s">
        <v>307</v>
      </c>
      <c r="D180" s="103" t="s">
        <v>308</v>
      </c>
      <c r="E180" s="118">
        <f>E185</f>
        <v>0</v>
      </c>
      <c r="F180" s="118">
        <f>F185</f>
        <v>20000</v>
      </c>
      <c r="G180" s="118">
        <f>G185</f>
        <v>10000</v>
      </c>
      <c r="H180" s="118">
        <f>H185</f>
        <v>20000</v>
      </c>
      <c r="I180" s="337">
        <f>I185</f>
        <v>20000</v>
      </c>
    </row>
    <row r="181" spans="1:9" x14ac:dyDescent="0.3">
      <c r="A181" s="338" t="s">
        <v>142</v>
      </c>
      <c r="B181" s="105">
        <v>51</v>
      </c>
      <c r="C181" s="105"/>
      <c r="D181" s="105" t="s">
        <v>83</v>
      </c>
      <c r="E181" s="119"/>
      <c r="F181" s="119"/>
      <c r="G181" s="119"/>
      <c r="H181" s="131"/>
      <c r="I181" s="343"/>
    </row>
    <row r="182" spans="1:9" x14ac:dyDescent="0.3">
      <c r="A182" s="338" t="s">
        <v>158</v>
      </c>
      <c r="B182" s="105">
        <v>41</v>
      </c>
      <c r="C182" s="105"/>
      <c r="D182" s="105" t="s">
        <v>51</v>
      </c>
      <c r="E182" s="119">
        <v>0</v>
      </c>
      <c r="F182" s="119">
        <v>20000</v>
      </c>
      <c r="G182" s="119">
        <v>0</v>
      </c>
      <c r="H182" s="119">
        <v>10000</v>
      </c>
      <c r="I182" s="339">
        <v>18000</v>
      </c>
    </row>
    <row r="183" spans="1:9" x14ac:dyDescent="0.3">
      <c r="A183" s="338"/>
      <c r="B183" s="105">
        <v>51</v>
      </c>
      <c r="C183" s="105"/>
      <c r="D183" s="105" t="s">
        <v>24</v>
      </c>
      <c r="E183" s="119">
        <v>0</v>
      </c>
      <c r="F183" s="119">
        <v>0</v>
      </c>
      <c r="G183" s="119">
        <v>10000</v>
      </c>
      <c r="H183" s="119">
        <v>10000</v>
      </c>
      <c r="I183" s="339">
        <v>2000</v>
      </c>
    </row>
    <row r="184" spans="1:9" x14ac:dyDescent="0.3">
      <c r="A184" s="334"/>
      <c r="E184" s="5"/>
      <c r="F184" s="5"/>
      <c r="G184" s="5"/>
      <c r="H184" s="14"/>
      <c r="I184" s="341"/>
    </row>
    <row r="185" spans="1:9" x14ac:dyDescent="0.3">
      <c r="A185" s="342"/>
      <c r="B185" s="124">
        <v>4</v>
      </c>
      <c r="C185" s="130"/>
      <c r="D185" s="130" t="s">
        <v>445</v>
      </c>
      <c r="E185" s="131">
        <f>E186</f>
        <v>0</v>
      </c>
      <c r="F185" s="131">
        <f>F186</f>
        <v>20000</v>
      </c>
      <c r="G185" s="131">
        <f>G186</f>
        <v>10000</v>
      </c>
      <c r="H185" s="131">
        <f>H186</f>
        <v>20000</v>
      </c>
      <c r="I185" s="343">
        <f>I186</f>
        <v>20000</v>
      </c>
    </row>
    <row r="186" spans="1:9" ht="28.8" x14ac:dyDescent="0.3">
      <c r="A186" s="340"/>
      <c r="B186" s="8">
        <v>42</v>
      </c>
      <c r="C186" s="13"/>
      <c r="D186" s="107" t="s">
        <v>303</v>
      </c>
      <c r="E186" s="14">
        <v>0</v>
      </c>
      <c r="F186" s="14">
        <v>20000</v>
      </c>
      <c r="G186" s="14">
        <v>10000</v>
      </c>
      <c r="H186" s="14">
        <v>20000</v>
      </c>
      <c r="I186" s="341">
        <v>20000</v>
      </c>
    </row>
    <row r="187" spans="1:9" x14ac:dyDescent="0.3">
      <c r="A187" s="334"/>
      <c r="E187" s="5"/>
      <c r="F187" s="5"/>
      <c r="G187" s="5"/>
      <c r="H187" s="14"/>
      <c r="I187" s="341"/>
    </row>
    <row r="188" spans="1:9" x14ac:dyDescent="0.3">
      <c r="A188" s="336" t="s">
        <v>164</v>
      </c>
      <c r="B188" s="102"/>
      <c r="C188" s="102" t="s">
        <v>309</v>
      </c>
      <c r="D188" s="102" t="s">
        <v>310</v>
      </c>
      <c r="E188" s="118">
        <f>E192</f>
        <v>0</v>
      </c>
      <c r="F188" s="118">
        <f>F192</f>
        <v>10000</v>
      </c>
      <c r="G188" s="118">
        <f>G192</f>
        <v>10000</v>
      </c>
      <c r="H188" s="118">
        <f>H192</f>
        <v>10000</v>
      </c>
      <c r="I188" s="337">
        <f>I192</f>
        <v>20000</v>
      </c>
    </row>
    <row r="189" spans="1:9" x14ac:dyDescent="0.3">
      <c r="A189" s="338" t="s">
        <v>142</v>
      </c>
      <c r="B189" s="105">
        <v>51</v>
      </c>
      <c r="C189" s="105"/>
      <c r="D189" s="105" t="s">
        <v>83</v>
      </c>
      <c r="E189" s="119"/>
      <c r="F189" s="119"/>
      <c r="G189" s="119"/>
      <c r="H189" s="131"/>
      <c r="I189" s="343"/>
    </row>
    <row r="190" spans="1:9" x14ac:dyDescent="0.3">
      <c r="A190" s="338" t="s">
        <v>158</v>
      </c>
      <c r="B190" s="105">
        <v>11</v>
      </c>
      <c r="C190" s="105"/>
      <c r="D190" s="105" t="s">
        <v>47</v>
      </c>
      <c r="E190" s="119">
        <v>0</v>
      </c>
      <c r="F190" s="119">
        <v>10000</v>
      </c>
      <c r="G190" s="119">
        <v>10000</v>
      </c>
      <c r="H190" s="119">
        <v>10000</v>
      </c>
      <c r="I190" s="339">
        <v>20000</v>
      </c>
    </row>
    <row r="191" spans="1:9" x14ac:dyDescent="0.3">
      <c r="A191" s="334"/>
      <c r="E191" s="5"/>
      <c r="F191" s="5"/>
      <c r="G191" s="5"/>
      <c r="H191" s="14"/>
      <c r="I191" s="341"/>
    </row>
    <row r="192" spans="1:9" x14ac:dyDescent="0.3">
      <c r="A192" s="334"/>
      <c r="B192" s="124">
        <v>3</v>
      </c>
      <c r="C192" s="130"/>
      <c r="D192" s="130" t="s">
        <v>4</v>
      </c>
      <c r="E192" s="14">
        <v>0</v>
      </c>
      <c r="F192" s="14">
        <f>F193</f>
        <v>10000</v>
      </c>
      <c r="G192" s="14">
        <f>G193</f>
        <v>10000</v>
      </c>
      <c r="H192" s="14">
        <f>H193</f>
        <v>10000</v>
      </c>
      <c r="I192" s="341">
        <f>I193</f>
        <v>20000</v>
      </c>
    </row>
    <row r="193" spans="1:9" x14ac:dyDescent="0.3">
      <c r="A193" s="334"/>
      <c r="B193" s="8">
        <v>32</v>
      </c>
      <c r="C193" s="13"/>
      <c r="D193" s="13" t="s">
        <v>36</v>
      </c>
      <c r="E193" s="14">
        <v>0</v>
      </c>
      <c r="F193" s="14">
        <v>10000</v>
      </c>
      <c r="G193" s="14">
        <v>10000</v>
      </c>
      <c r="H193" s="14">
        <v>10000</v>
      </c>
      <c r="I193" s="341">
        <v>20000</v>
      </c>
    </row>
    <row r="194" spans="1:9" x14ac:dyDescent="0.3">
      <c r="A194" s="340"/>
      <c r="B194" s="8"/>
      <c r="C194" s="13"/>
      <c r="D194" s="107"/>
      <c r="E194" s="14"/>
      <c r="F194" s="14"/>
      <c r="G194" s="14"/>
      <c r="H194" s="14"/>
      <c r="I194" s="341"/>
    </row>
    <row r="195" spans="1:9" x14ac:dyDescent="0.3">
      <c r="A195" s="528" t="s">
        <v>311</v>
      </c>
      <c r="B195" s="529"/>
      <c r="C195" s="529"/>
      <c r="D195" s="529"/>
      <c r="E195" s="371">
        <f>E197</f>
        <v>248032.16999999998</v>
      </c>
      <c r="F195" s="371">
        <f>F197</f>
        <v>735000</v>
      </c>
      <c r="G195" s="371">
        <f>G197</f>
        <v>1523000</v>
      </c>
      <c r="H195" s="371">
        <f>H197</f>
        <v>3900000</v>
      </c>
      <c r="I195" s="372">
        <f>I197</f>
        <v>3131000</v>
      </c>
    </row>
    <row r="196" spans="1:9" x14ac:dyDescent="0.3">
      <c r="A196" s="334"/>
      <c r="E196" s="5"/>
      <c r="F196" s="5"/>
      <c r="G196" s="5"/>
      <c r="H196" s="14"/>
      <c r="I196" s="341"/>
    </row>
    <row r="197" spans="1:9" x14ac:dyDescent="0.3">
      <c r="A197" s="369" t="s">
        <v>137</v>
      </c>
      <c r="B197" s="110"/>
      <c r="C197" s="110">
        <v>1013</v>
      </c>
      <c r="D197" s="110" t="s">
        <v>312</v>
      </c>
      <c r="E197" s="121">
        <f>E199+E206+E216+E223+E230+E238+E246+E253+E261+E270+E277+E288+E295+E303+E311+E318+E327+E335+E342+E349+E356+E363+E370+E377+E385+E392+E399+E407+E417+E424+E431</f>
        <v>248032.16999999998</v>
      </c>
      <c r="F197" s="121">
        <f>F199+F206+F216+F223+F230+F238+F246+F253+F261+F270+F277+F288+F295+F303+F311+F318+F327+F335+F342+F349+F356+F363+F370+F377+F385+F392+F399+F407+F417+F424+F431</f>
        <v>735000</v>
      </c>
      <c r="G197" s="121">
        <f>G199+G206+G216+G223+G230+G238+G246+G253+G261+G270+G277+G288+G295+G303+G311+G318+G327+G342+G349+G356+G363+G370+G377+G385+G392+G399+G407+G417+G424+G431+G335</f>
        <v>1523000</v>
      </c>
      <c r="H197" s="121">
        <f>H199+H206+H216+H223+H230+H238+H246+H253+H261+H270+H277+H288+H295+H303+H311+H318+H327+H335+H342+H349+H356+H363+H370+H377+H385+H392+H399+H407+H417+H424+H431</f>
        <v>3900000</v>
      </c>
      <c r="I197" s="370">
        <f>I199+I206+I216+I223+I230+I238+I246+I253+I261+I270+I277+I288+I295+I303+I311+I318+I327+I335+I342+I349+I356+I363+I370+I377+I385+I392+I399+I407+I417+I424+I431</f>
        <v>3131000</v>
      </c>
    </row>
    <row r="198" spans="1:9" x14ac:dyDescent="0.3">
      <c r="A198" s="338"/>
      <c r="B198" s="105"/>
      <c r="C198" s="105"/>
      <c r="D198" s="105"/>
      <c r="E198" s="119"/>
      <c r="F198" s="119"/>
      <c r="G198" s="119"/>
      <c r="H198" s="131"/>
      <c r="I198" s="343"/>
    </row>
    <row r="199" spans="1:9" ht="28.8" x14ac:dyDescent="0.3">
      <c r="A199" s="336" t="s">
        <v>164</v>
      </c>
      <c r="B199" s="102"/>
      <c r="C199" s="102" t="s">
        <v>313</v>
      </c>
      <c r="D199" s="103" t="s">
        <v>314</v>
      </c>
      <c r="E199" s="118">
        <f>E203</f>
        <v>0</v>
      </c>
      <c r="F199" s="118">
        <f>F203</f>
        <v>30000</v>
      </c>
      <c r="G199" s="118">
        <f>G203</f>
        <v>0</v>
      </c>
      <c r="H199" s="118">
        <f>H203</f>
        <v>10000</v>
      </c>
      <c r="I199" s="337">
        <f>I203</f>
        <v>30000</v>
      </c>
    </row>
    <row r="200" spans="1:9" x14ac:dyDescent="0.3">
      <c r="A200" s="334" t="s">
        <v>142</v>
      </c>
      <c r="B200" s="1">
        <v>45</v>
      </c>
      <c r="D200" s="1" t="s">
        <v>273</v>
      </c>
      <c r="E200" s="5"/>
      <c r="F200" s="5"/>
      <c r="G200" s="5"/>
      <c r="H200" s="14"/>
      <c r="I200" s="341"/>
    </row>
    <row r="201" spans="1:9" x14ac:dyDescent="0.3">
      <c r="A201" s="334" t="s">
        <v>158</v>
      </c>
      <c r="B201" s="1">
        <v>11</v>
      </c>
      <c r="D201" s="1" t="s">
        <v>47</v>
      </c>
      <c r="E201" s="5">
        <v>2024.02</v>
      </c>
      <c r="F201" s="5">
        <v>30000</v>
      </c>
      <c r="G201" s="5">
        <v>0</v>
      </c>
      <c r="H201" s="5">
        <v>10000</v>
      </c>
      <c r="I201" s="335">
        <v>30000</v>
      </c>
    </row>
    <row r="202" spans="1:9" x14ac:dyDescent="0.3">
      <c r="A202" s="334"/>
      <c r="E202" s="5"/>
      <c r="F202" s="5"/>
      <c r="G202" s="5"/>
      <c r="H202" s="14"/>
      <c r="I202" s="341"/>
    </row>
    <row r="203" spans="1:9" x14ac:dyDescent="0.3">
      <c r="A203" s="338"/>
      <c r="B203" s="124">
        <v>4</v>
      </c>
      <c r="C203" s="105"/>
      <c r="D203" s="130" t="s">
        <v>437</v>
      </c>
      <c r="E203" s="131">
        <f>E204</f>
        <v>0</v>
      </c>
      <c r="F203" s="131">
        <f>F204</f>
        <v>30000</v>
      </c>
      <c r="G203" s="131">
        <f>G204</f>
        <v>0</v>
      </c>
      <c r="H203" s="131">
        <f>H204</f>
        <v>10000</v>
      </c>
      <c r="I203" s="343">
        <f>I204</f>
        <v>30000</v>
      </c>
    </row>
    <row r="204" spans="1:9" ht="28.8" x14ac:dyDescent="0.3">
      <c r="A204" s="340"/>
      <c r="B204" s="8">
        <v>42</v>
      </c>
      <c r="C204" s="13"/>
      <c r="D204" s="107" t="s">
        <v>303</v>
      </c>
      <c r="E204" s="14">
        <v>0</v>
      </c>
      <c r="F204" s="14">
        <v>30000</v>
      </c>
      <c r="G204" s="14">
        <v>0</v>
      </c>
      <c r="H204" s="14">
        <v>10000</v>
      </c>
      <c r="I204" s="341">
        <v>30000</v>
      </c>
    </row>
    <row r="205" spans="1:9" x14ac:dyDescent="0.3">
      <c r="A205" s="334"/>
      <c r="E205" s="5"/>
      <c r="F205" s="5"/>
      <c r="G205" s="5"/>
      <c r="H205" s="14"/>
      <c r="I205" s="341"/>
    </row>
    <row r="206" spans="1:9" x14ac:dyDescent="0.3">
      <c r="A206" s="336" t="s">
        <v>164</v>
      </c>
      <c r="B206" s="102"/>
      <c r="C206" s="102" t="s">
        <v>315</v>
      </c>
      <c r="D206" s="102" t="s">
        <v>316</v>
      </c>
      <c r="E206" s="118">
        <f>E210+E213</f>
        <v>0</v>
      </c>
      <c r="F206" s="118">
        <f>F210+F213</f>
        <v>12000</v>
      </c>
      <c r="G206" s="118">
        <f>G210+G213</f>
        <v>12000</v>
      </c>
      <c r="H206" s="118">
        <f>H210+H213</f>
        <v>50000</v>
      </c>
      <c r="I206" s="337">
        <f>I210+I213</f>
        <v>50000</v>
      </c>
    </row>
    <row r="207" spans="1:9" ht="28.8" x14ac:dyDescent="0.3">
      <c r="A207" s="338" t="s">
        <v>142</v>
      </c>
      <c r="B207" s="105">
        <v>66</v>
      </c>
      <c r="C207" s="105"/>
      <c r="D207" s="98" t="s">
        <v>317</v>
      </c>
      <c r="E207" s="119"/>
      <c r="F207" s="119"/>
      <c r="G207" s="119"/>
      <c r="H207" s="131"/>
      <c r="I207" s="343"/>
    </row>
    <row r="208" spans="1:9" x14ac:dyDescent="0.3">
      <c r="A208" s="338" t="s">
        <v>158</v>
      </c>
      <c r="B208" s="105">
        <v>11</v>
      </c>
      <c r="C208" s="105"/>
      <c r="D208" s="105" t="s">
        <v>47</v>
      </c>
      <c r="E208" s="119">
        <v>0</v>
      </c>
      <c r="F208" s="119">
        <v>12000</v>
      </c>
      <c r="G208" s="119">
        <v>12000</v>
      </c>
      <c r="H208" s="119">
        <v>50000</v>
      </c>
      <c r="I208" s="339">
        <v>50000</v>
      </c>
    </row>
    <row r="209" spans="1:9" x14ac:dyDescent="0.3">
      <c r="A209" s="334"/>
      <c r="E209" s="5"/>
      <c r="F209" s="5"/>
      <c r="G209" s="5"/>
      <c r="H209" s="14"/>
      <c r="I209" s="341"/>
    </row>
    <row r="210" spans="1:9" x14ac:dyDescent="0.3">
      <c r="A210" s="342"/>
      <c r="B210" s="124">
        <v>3</v>
      </c>
      <c r="C210" s="130"/>
      <c r="D210" s="130" t="s">
        <v>4</v>
      </c>
      <c r="E210" s="131">
        <f>E211</f>
        <v>0</v>
      </c>
      <c r="F210" s="131">
        <f>F211</f>
        <v>12000</v>
      </c>
      <c r="G210" s="131">
        <f>G211</f>
        <v>12000</v>
      </c>
      <c r="H210" s="131">
        <f>H211</f>
        <v>0</v>
      </c>
      <c r="I210" s="343">
        <f>I211</f>
        <v>0</v>
      </c>
    </row>
    <row r="211" spans="1:9" x14ac:dyDescent="0.3">
      <c r="A211" s="340"/>
      <c r="B211" s="8">
        <v>32</v>
      </c>
      <c r="C211" s="13"/>
      <c r="D211" s="13" t="s">
        <v>36</v>
      </c>
      <c r="E211" s="14">
        <v>0</v>
      </c>
      <c r="F211" s="14">
        <v>12000</v>
      </c>
      <c r="G211" s="14">
        <v>12000</v>
      </c>
      <c r="H211" s="14">
        <v>0</v>
      </c>
      <c r="I211" s="341">
        <v>0</v>
      </c>
    </row>
    <row r="212" spans="1:9" x14ac:dyDescent="0.3">
      <c r="A212" s="334"/>
      <c r="E212" s="5"/>
      <c r="F212" s="5"/>
      <c r="G212" s="5"/>
      <c r="H212" s="14"/>
      <c r="I212" s="341"/>
    </row>
    <row r="213" spans="1:9" x14ac:dyDescent="0.3">
      <c r="A213" s="342"/>
      <c r="B213" s="124">
        <v>4</v>
      </c>
      <c r="C213" s="130"/>
      <c r="D213" s="130" t="s">
        <v>437</v>
      </c>
      <c r="E213" s="131">
        <f>E214</f>
        <v>0</v>
      </c>
      <c r="F213" s="131">
        <f>F214</f>
        <v>0</v>
      </c>
      <c r="G213" s="131">
        <f>G214</f>
        <v>0</v>
      </c>
      <c r="H213" s="131">
        <f>H214</f>
        <v>50000</v>
      </c>
      <c r="I213" s="343">
        <f>I214</f>
        <v>50000</v>
      </c>
    </row>
    <row r="214" spans="1:9" ht="28.8" x14ac:dyDescent="0.3">
      <c r="A214" s="340"/>
      <c r="B214" s="8">
        <v>42</v>
      </c>
      <c r="C214" s="13"/>
      <c r="D214" s="107" t="s">
        <v>303</v>
      </c>
      <c r="E214" s="14">
        <v>0</v>
      </c>
      <c r="F214" s="14">
        <v>0</v>
      </c>
      <c r="G214" s="14">
        <v>0</v>
      </c>
      <c r="H214" s="14">
        <v>50000</v>
      </c>
      <c r="I214" s="341">
        <v>50000</v>
      </c>
    </row>
    <row r="215" spans="1:9" x14ac:dyDescent="0.3">
      <c r="A215" s="334"/>
      <c r="E215" s="5"/>
      <c r="F215" s="5"/>
      <c r="G215" s="5"/>
      <c r="H215" s="14"/>
      <c r="I215" s="341"/>
    </row>
    <row r="216" spans="1:9" x14ac:dyDescent="0.3">
      <c r="A216" s="336" t="s">
        <v>164</v>
      </c>
      <c r="B216" s="102"/>
      <c r="C216" s="102" t="s">
        <v>318</v>
      </c>
      <c r="D216" s="103" t="s">
        <v>319</v>
      </c>
      <c r="E216" s="118">
        <f>E220</f>
        <v>0</v>
      </c>
      <c r="F216" s="118">
        <f>F220</f>
        <v>18000</v>
      </c>
      <c r="G216" s="118">
        <f>G220</f>
        <v>18000</v>
      </c>
      <c r="H216" s="118">
        <f>H220</f>
        <v>26000</v>
      </c>
      <c r="I216" s="337">
        <f>I220</f>
        <v>26000</v>
      </c>
    </row>
    <row r="217" spans="1:9" ht="28.8" x14ac:dyDescent="0.3">
      <c r="A217" s="338" t="s">
        <v>142</v>
      </c>
      <c r="B217" s="105">
        <v>66</v>
      </c>
      <c r="C217" s="105"/>
      <c r="D217" s="98" t="s">
        <v>295</v>
      </c>
      <c r="E217" s="119"/>
      <c r="F217" s="119"/>
      <c r="G217" s="119"/>
      <c r="H217" s="131"/>
      <c r="I217" s="343"/>
    </row>
    <row r="218" spans="1:9" x14ac:dyDescent="0.3">
      <c r="A218" s="338" t="s">
        <v>158</v>
      </c>
      <c r="B218" s="105">
        <v>11</v>
      </c>
      <c r="C218" s="105"/>
      <c r="D218" s="105" t="s">
        <v>47</v>
      </c>
      <c r="E218" s="119">
        <v>0</v>
      </c>
      <c r="F218" s="119">
        <v>18000</v>
      </c>
      <c r="G218" s="119">
        <v>18000</v>
      </c>
      <c r="H218" s="119">
        <v>26000</v>
      </c>
      <c r="I218" s="339">
        <v>26000</v>
      </c>
    </row>
    <row r="219" spans="1:9" x14ac:dyDescent="0.3">
      <c r="A219" s="338"/>
      <c r="B219" s="105"/>
      <c r="C219" s="105"/>
      <c r="D219" s="105"/>
      <c r="E219" s="119"/>
      <c r="F219" s="119"/>
      <c r="G219" s="119"/>
      <c r="H219" s="131"/>
      <c r="I219" s="343"/>
    </row>
    <row r="220" spans="1:9" x14ac:dyDescent="0.3">
      <c r="A220" s="342"/>
      <c r="B220" s="124">
        <v>3</v>
      </c>
      <c r="C220" s="130"/>
      <c r="D220" s="130" t="s">
        <v>4</v>
      </c>
      <c r="E220" s="131">
        <f>E221</f>
        <v>0</v>
      </c>
      <c r="F220" s="131">
        <f>F221</f>
        <v>18000</v>
      </c>
      <c r="G220" s="131">
        <f>G221</f>
        <v>18000</v>
      </c>
      <c r="H220" s="131">
        <f>H221</f>
        <v>26000</v>
      </c>
      <c r="I220" s="343">
        <f>I221</f>
        <v>26000</v>
      </c>
    </row>
    <row r="221" spans="1:9" x14ac:dyDescent="0.3">
      <c r="A221" s="373"/>
      <c r="B221" s="8">
        <v>32</v>
      </c>
      <c r="C221" s="8"/>
      <c r="D221" s="374" t="s">
        <v>36</v>
      </c>
      <c r="E221" s="253">
        <v>0</v>
      </c>
      <c r="F221" s="253">
        <v>18000</v>
      </c>
      <c r="G221" s="253">
        <v>18000</v>
      </c>
      <c r="H221" s="253">
        <v>26000</v>
      </c>
      <c r="I221" s="375">
        <v>26000</v>
      </c>
    </row>
    <row r="222" spans="1:9" x14ac:dyDescent="0.3">
      <c r="A222" s="334"/>
      <c r="E222" s="5"/>
      <c r="F222" s="5"/>
      <c r="G222" s="5"/>
      <c r="H222" s="14"/>
      <c r="I222" s="341"/>
    </row>
    <row r="223" spans="1:9" ht="36" customHeight="1" x14ac:dyDescent="0.3">
      <c r="A223" s="336" t="s">
        <v>164</v>
      </c>
      <c r="B223" s="102"/>
      <c r="C223" s="102" t="s">
        <v>320</v>
      </c>
      <c r="D223" s="103" t="s">
        <v>321</v>
      </c>
      <c r="E223" s="118">
        <f>E227</f>
        <v>0</v>
      </c>
      <c r="F223" s="118">
        <f>F227</f>
        <v>10000</v>
      </c>
      <c r="G223" s="118">
        <f>G227</f>
        <v>10000</v>
      </c>
      <c r="H223" s="118">
        <f>H227</f>
        <v>26000</v>
      </c>
      <c r="I223" s="337">
        <f>I227</f>
        <v>32000</v>
      </c>
    </row>
    <row r="224" spans="1:9" ht="28.8" x14ac:dyDescent="0.3">
      <c r="A224" s="338" t="s">
        <v>142</v>
      </c>
      <c r="B224" s="105">
        <v>66</v>
      </c>
      <c r="C224" s="105"/>
      <c r="D224" s="98" t="s">
        <v>295</v>
      </c>
      <c r="E224" s="119"/>
      <c r="F224" s="119"/>
      <c r="G224" s="119"/>
      <c r="H224" s="131"/>
      <c r="I224" s="343"/>
    </row>
    <row r="225" spans="1:9" x14ac:dyDescent="0.3">
      <c r="A225" s="338" t="s">
        <v>158</v>
      </c>
      <c r="B225" s="105">
        <v>11</v>
      </c>
      <c r="C225" s="105"/>
      <c r="D225" s="105" t="s">
        <v>47</v>
      </c>
      <c r="E225" s="119">
        <v>0</v>
      </c>
      <c r="F225" s="119">
        <v>10000</v>
      </c>
      <c r="G225" s="119">
        <v>10000</v>
      </c>
      <c r="H225" s="119">
        <v>26000</v>
      </c>
      <c r="I225" s="339">
        <v>32000</v>
      </c>
    </row>
    <row r="226" spans="1:9" x14ac:dyDescent="0.3">
      <c r="A226" s="334"/>
      <c r="E226" s="5"/>
      <c r="F226" s="5"/>
      <c r="G226" s="5"/>
      <c r="H226" s="14"/>
      <c r="I226" s="341"/>
    </row>
    <row r="227" spans="1:9" x14ac:dyDescent="0.3">
      <c r="A227" s="342"/>
      <c r="B227" s="124">
        <v>3</v>
      </c>
      <c r="C227" s="130"/>
      <c r="D227" s="130" t="s">
        <v>4</v>
      </c>
      <c r="E227" s="131">
        <f>E228</f>
        <v>0</v>
      </c>
      <c r="F227" s="131">
        <f>F228</f>
        <v>10000</v>
      </c>
      <c r="G227" s="131">
        <f>G228</f>
        <v>10000</v>
      </c>
      <c r="H227" s="131">
        <f>H228</f>
        <v>26000</v>
      </c>
      <c r="I227" s="343">
        <f>I228</f>
        <v>32000</v>
      </c>
    </row>
    <row r="228" spans="1:9" x14ac:dyDescent="0.3">
      <c r="A228" s="340"/>
      <c r="B228" s="8">
        <v>32</v>
      </c>
      <c r="C228" s="13"/>
      <c r="D228" s="13" t="s">
        <v>36</v>
      </c>
      <c r="E228" s="14">
        <v>0</v>
      </c>
      <c r="F228" s="14">
        <v>10000</v>
      </c>
      <c r="G228" s="14">
        <v>10000</v>
      </c>
      <c r="H228" s="14">
        <v>26000</v>
      </c>
      <c r="I228" s="341">
        <v>32000</v>
      </c>
    </row>
    <row r="229" spans="1:9" x14ac:dyDescent="0.3">
      <c r="A229" s="334"/>
      <c r="E229" s="5"/>
      <c r="F229" s="5"/>
      <c r="G229" s="5"/>
      <c r="H229" s="14"/>
      <c r="I229" s="341"/>
    </row>
    <row r="230" spans="1:9" ht="33.75" customHeight="1" x14ac:dyDescent="0.3">
      <c r="A230" s="336" t="s">
        <v>164</v>
      </c>
      <c r="B230" s="102"/>
      <c r="C230" s="102" t="s">
        <v>323</v>
      </c>
      <c r="D230" s="103" t="s">
        <v>324</v>
      </c>
      <c r="E230" s="118">
        <f>E235</f>
        <v>50148.58</v>
      </c>
      <c r="F230" s="118">
        <f>F235</f>
        <v>50000</v>
      </c>
      <c r="G230" s="118">
        <f>G235</f>
        <v>0</v>
      </c>
      <c r="H230" s="118">
        <f>H235</f>
        <v>0</v>
      </c>
      <c r="I230" s="337">
        <f>I235</f>
        <v>0</v>
      </c>
    </row>
    <row r="231" spans="1:9" x14ac:dyDescent="0.3">
      <c r="A231" s="363" t="s">
        <v>142</v>
      </c>
      <c r="B231" s="250">
        <v>45</v>
      </c>
      <c r="C231" s="250"/>
      <c r="D231" s="250" t="s">
        <v>273</v>
      </c>
      <c r="E231" s="252"/>
      <c r="F231" s="252"/>
      <c r="G231" s="252"/>
      <c r="H231" s="256"/>
      <c r="I231" s="376"/>
    </row>
    <row r="232" spans="1:9" x14ac:dyDescent="0.3">
      <c r="A232" s="363" t="s">
        <v>158</v>
      </c>
      <c r="B232" s="250">
        <v>11</v>
      </c>
      <c r="C232" s="250"/>
      <c r="D232" s="250" t="s">
        <v>47</v>
      </c>
      <c r="E232" s="252">
        <v>0</v>
      </c>
      <c r="F232" s="252">
        <v>50000</v>
      </c>
      <c r="G232" s="252">
        <v>0</v>
      </c>
      <c r="H232" s="252">
        <v>0</v>
      </c>
      <c r="I232" s="364">
        <v>0</v>
      </c>
    </row>
    <row r="233" spans="1:9" x14ac:dyDescent="0.3">
      <c r="A233" s="363"/>
      <c r="B233" s="250">
        <v>51</v>
      </c>
      <c r="C233" s="250"/>
      <c r="D233" s="250" t="s">
        <v>24</v>
      </c>
      <c r="E233" s="252">
        <v>50148.58</v>
      </c>
      <c r="F233" s="252">
        <v>0</v>
      </c>
      <c r="G233" s="252">
        <v>0</v>
      </c>
      <c r="H233" s="252">
        <v>0</v>
      </c>
      <c r="I233" s="364">
        <v>0</v>
      </c>
    </row>
    <row r="234" spans="1:9" x14ac:dyDescent="0.3">
      <c r="A234" s="377"/>
      <c r="B234" s="4"/>
      <c r="C234" s="4"/>
      <c r="D234" s="4"/>
      <c r="E234" s="165"/>
      <c r="F234" s="165"/>
      <c r="G234" s="165"/>
      <c r="H234" s="263"/>
      <c r="I234" s="366"/>
    </row>
    <row r="235" spans="1:9" x14ac:dyDescent="0.3">
      <c r="A235" s="378"/>
      <c r="B235" s="261">
        <v>4</v>
      </c>
      <c r="C235" s="266"/>
      <c r="D235" s="266" t="s">
        <v>437</v>
      </c>
      <c r="E235" s="256">
        <f>E236</f>
        <v>50148.58</v>
      </c>
      <c r="F235" s="256">
        <f>F236</f>
        <v>50000</v>
      </c>
      <c r="G235" s="256">
        <f>G236</f>
        <v>0</v>
      </c>
      <c r="H235" s="256">
        <f>H236</f>
        <v>0</v>
      </c>
      <c r="I235" s="376">
        <f>I236</f>
        <v>0</v>
      </c>
    </row>
    <row r="236" spans="1:9" ht="28.8" x14ac:dyDescent="0.3">
      <c r="A236" s="379"/>
      <c r="B236" s="262">
        <v>42</v>
      </c>
      <c r="C236" s="259"/>
      <c r="D236" s="368" t="s">
        <v>303</v>
      </c>
      <c r="E236" s="263">
        <v>50148.58</v>
      </c>
      <c r="F236" s="263">
        <v>50000</v>
      </c>
      <c r="G236" s="263">
        <v>0</v>
      </c>
      <c r="H236" s="263">
        <v>0</v>
      </c>
      <c r="I236" s="366">
        <v>0</v>
      </c>
    </row>
    <row r="237" spans="1:9" x14ac:dyDescent="0.3">
      <c r="A237" s="340"/>
      <c r="B237" s="8"/>
      <c r="C237" s="13"/>
      <c r="D237" s="107"/>
      <c r="E237" s="14"/>
      <c r="F237" s="14"/>
      <c r="G237" s="14"/>
      <c r="H237" s="14"/>
      <c r="I237" s="341"/>
    </row>
    <row r="238" spans="1:9" ht="28.8" x14ac:dyDescent="0.3">
      <c r="A238" s="336" t="s">
        <v>164</v>
      </c>
      <c r="B238" s="128"/>
      <c r="C238" s="102" t="s">
        <v>325</v>
      </c>
      <c r="D238" s="103" t="s">
        <v>446</v>
      </c>
      <c r="E238" s="118">
        <f>E243</f>
        <v>0</v>
      </c>
      <c r="F238" s="118">
        <f>F243</f>
        <v>40000</v>
      </c>
      <c r="G238" s="118">
        <f>G243</f>
        <v>40000</v>
      </c>
      <c r="H238" s="118">
        <f>H243</f>
        <v>0</v>
      </c>
      <c r="I238" s="337">
        <f>I243</f>
        <v>0</v>
      </c>
    </row>
    <row r="239" spans="1:9" x14ac:dyDescent="0.3">
      <c r="A239" s="338" t="s">
        <v>142</v>
      </c>
      <c r="B239" s="290">
        <v>45</v>
      </c>
      <c r="C239" s="105"/>
      <c r="D239" s="98" t="s">
        <v>273</v>
      </c>
      <c r="E239" s="119"/>
      <c r="F239" s="119"/>
      <c r="G239" s="119"/>
      <c r="H239" s="131"/>
      <c r="I239" s="343"/>
    </row>
    <row r="240" spans="1:9" x14ac:dyDescent="0.3">
      <c r="A240" s="338" t="s">
        <v>158</v>
      </c>
      <c r="B240" s="290">
        <v>11</v>
      </c>
      <c r="C240" s="105"/>
      <c r="D240" s="98" t="s">
        <v>47</v>
      </c>
      <c r="E240" s="119">
        <v>0</v>
      </c>
      <c r="F240" s="119">
        <v>0</v>
      </c>
      <c r="G240" s="119">
        <v>0</v>
      </c>
      <c r="H240" s="119">
        <v>0</v>
      </c>
      <c r="I240" s="339">
        <v>0</v>
      </c>
    </row>
    <row r="241" spans="1:9" x14ac:dyDescent="0.3">
      <c r="A241" s="338"/>
      <c r="B241" s="290">
        <v>41</v>
      </c>
      <c r="C241" s="105"/>
      <c r="D241" s="98" t="s">
        <v>51</v>
      </c>
      <c r="E241" s="119">
        <v>0</v>
      </c>
      <c r="F241" s="119">
        <v>40000</v>
      </c>
      <c r="G241" s="119">
        <v>40000</v>
      </c>
      <c r="H241" s="119">
        <v>0</v>
      </c>
      <c r="I241" s="339">
        <v>0</v>
      </c>
    </row>
    <row r="242" spans="1:9" x14ac:dyDescent="0.3">
      <c r="A242" s="340"/>
      <c r="B242" s="8"/>
      <c r="C242" s="13"/>
      <c r="D242" s="107"/>
      <c r="E242" s="14"/>
      <c r="F242" s="14"/>
      <c r="G242" s="14"/>
      <c r="H242" s="14"/>
      <c r="I242" s="341"/>
    </row>
    <row r="243" spans="1:9" x14ac:dyDescent="0.3">
      <c r="A243" s="342"/>
      <c r="B243" s="124">
        <v>4</v>
      </c>
      <c r="C243" s="130"/>
      <c r="D243" s="254" t="s">
        <v>437</v>
      </c>
      <c r="E243" s="131">
        <f>E244</f>
        <v>0</v>
      </c>
      <c r="F243" s="131">
        <f>F244</f>
        <v>40000</v>
      </c>
      <c r="G243" s="131">
        <f>G244</f>
        <v>40000</v>
      </c>
      <c r="H243" s="131">
        <f>H244</f>
        <v>0</v>
      </c>
      <c r="I243" s="343">
        <f>I244</f>
        <v>0</v>
      </c>
    </row>
    <row r="244" spans="1:9" ht="28.8" x14ac:dyDescent="0.3">
      <c r="A244" s="340"/>
      <c r="B244" s="8">
        <v>42</v>
      </c>
      <c r="C244" s="13"/>
      <c r="D244" s="107" t="s">
        <v>303</v>
      </c>
      <c r="E244" s="14">
        <v>0</v>
      </c>
      <c r="F244" s="14">
        <v>40000</v>
      </c>
      <c r="G244" s="14">
        <v>40000</v>
      </c>
      <c r="H244" s="14">
        <v>0</v>
      </c>
      <c r="I244" s="341">
        <v>0</v>
      </c>
    </row>
    <row r="245" spans="1:9" x14ac:dyDescent="0.3">
      <c r="A245" s="340"/>
      <c r="B245" s="8"/>
      <c r="C245" s="13"/>
      <c r="D245" s="107"/>
      <c r="E245" s="14"/>
      <c r="F245" s="14"/>
      <c r="G245" s="14"/>
      <c r="H245" s="14"/>
      <c r="I245" s="341"/>
    </row>
    <row r="246" spans="1:9" x14ac:dyDescent="0.3">
      <c r="A246" s="336" t="s">
        <v>164</v>
      </c>
      <c r="B246" s="128"/>
      <c r="C246" s="102" t="s">
        <v>326</v>
      </c>
      <c r="D246" s="103" t="s">
        <v>447</v>
      </c>
      <c r="E246" s="118">
        <f>E250</f>
        <v>0</v>
      </c>
      <c r="F246" s="118">
        <f>F250</f>
        <v>20000</v>
      </c>
      <c r="G246" s="118">
        <f>G250</f>
        <v>20000</v>
      </c>
      <c r="H246" s="118">
        <f>H250</f>
        <v>0</v>
      </c>
      <c r="I246" s="337">
        <f>I250</f>
        <v>0</v>
      </c>
    </row>
    <row r="247" spans="1:9" x14ac:dyDescent="0.3">
      <c r="A247" s="338" t="s">
        <v>142</v>
      </c>
      <c r="B247" s="290">
        <v>45</v>
      </c>
      <c r="C247" s="105"/>
      <c r="D247" s="98" t="s">
        <v>327</v>
      </c>
      <c r="E247" s="119"/>
      <c r="F247" s="119"/>
      <c r="G247" s="119"/>
      <c r="H247" s="131"/>
      <c r="I247" s="343"/>
    </row>
    <row r="248" spans="1:9" x14ac:dyDescent="0.3">
      <c r="A248" s="338" t="s">
        <v>158</v>
      </c>
      <c r="B248" s="290">
        <v>11</v>
      </c>
      <c r="C248" s="105"/>
      <c r="D248" s="98" t="s">
        <v>47</v>
      </c>
      <c r="E248" s="119">
        <v>0</v>
      </c>
      <c r="F248" s="119">
        <v>20000</v>
      </c>
      <c r="G248" s="119">
        <v>20000</v>
      </c>
      <c r="H248" s="119">
        <v>0</v>
      </c>
      <c r="I248" s="339">
        <v>0</v>
      </c>
    </row>
    <row r="249" spans="1:9" x14ac:dyDescent="0.3">
      <c r="A249" s="340"/>
      <c r="B249" s="8"/>
      <c r="C249" s="13"/>
      <c r="D249" s="107"/>
      <c r="E249" s="14"/>
      <c r="F249" s="14"/>
      <c r="G249" s="14"/>
      <c r="H249" s="14"/>
      <c r="I249" s="341"/>
    </row>
    <row r="250" spans="1:9" x14ac:dyDescent="0.3">
      <c r="A250" s="340"/>
      <c r="B250" s="124">
        <v>3</v>
      </c>
      <c r="C250" s="130"/>
      <c r="D250" s="254" t="s">
        <v>4</v>
      </c>
      <c r="E250" s="14">
        <f>E251</f>
        <v>0</v>
      </c>
      <c r="F250" s="14">
        <f>F251</f>
        <v>20000</v>
      </c>
      <c r="G250" s="14">
        <f>G251</f>
        <v>20000</v>
      </c>
      <c r="H250" s="14">
        <f>H251</f>
        <v>0</v>
      </c>
      <c r="I250" s="341">
        <f>I251</f>
        <v>0</v>
      </c>
    </row>
    <row r="251" spans="1:9" x14ac:dyDescent="0.3">
      <c r="A251" s="340"/>
      <c r="B251" s="8">
        <v>32</v>
      </c>
      <c r="C251" s="13"/>
      <c r="D251" s="107" t="s">
        <v>36</v>
      </c>
      <c r="E251" s="14">
        <v>0</v>
      </c>
      <c r="F251" s="14">
        <v>20000</v>
      </c>
      <c r="G251" s="14">
        <v>20000</v>
      </c>
      <c r="H251" s="14">
        <v>0</v>
      </c>
      <c r="I251" s="341">
        <v>0</v>
      </c>
    </row>
    <row r="252" spans="1:9" x14ac:dyDescent="0.3">
      <c r="A252" s="340"/>
      <c r="B252" s="8"/>
      <c r="C252" s="13"/>
      <c r="D252" s="107"/>
      <c r="E252" s="14"/>
      <c r="F252" s="14"/>
      <c r="G252" s="14"/>
      <c r="H252" s="14"/>
      <c r="I252" s="341"/>
    </row>
    <row r="253" spans="1:9" x14ac:dyDescent="0.3">
      <c r="A253" s="336" t="s">
        <v>164</v>
      </c>
      <c r="B253" s="128"/>
      <c r="C253" s="102" t="s">
        <v>328</v>
      </c>
      <c r="D253" s="103" t="s">
        <v>360</v>
      </c>
      <c r="E253" s="118">
        <f>E258</f>
        <v>0</v>
      </c>
      <c r="F253" s="118">
        <f>F258</f>
        <v>8000</v>
      </c>
      <c r="G253" s="118">
        <f>G258</f>
        <v>8000</v>
      </c>
      <c r="H253" s="118">
        <f>H258</f>
        <v>100000</v>
      </c>
      <c r="I253" s="337">
        <f>I258</f>
        <v>0</v>
      </c>
    </row>
    <row r="254" spans="1:9" x14ac:dyDescent="0.3">
      <c r="A254" s="338" t="s">
        <v>142</v>
      </c>
      <c r="B254" s="290">
        <v>45</v>
      </c>
      <c r="C254" s="105"/>
      <c r="D254" s="98" t="s">
        <v>273</v>
      </c>
      <c r="E254" s="119"/>
      <c r="F254" s="119"/>
      <c r="G254" s="119"/>
      <c r="H254" s="131"/>
      <c r="I254" s="343"/>
    </row>
    <row r="255" spans="1:9" x14ac:dyDescent="0.3">
      <c r="A255" s="338" t="s">
        <v>158</v>
      </c>
      <c r="B255" s="290">
        <v>11</v>
      </c>
      <c r="C255" s="105"/>
      <c r="D255" s="98" t="s">
        <v>47</v>
      </c>
      <c r="E255" s="119">
        <v>0</v>
      </c>
      <c r="F255" s="119">
        <v>8000</v>
      </c>
      <c r="G255" s="119">
        <v>8000</v>
      </c>
      <c r="H255" s="119">
        <v>0</v>
      </c>
      <c r="I255" s="339">
        <v>0</v>
      </c>
    </row>
    <row r="256" spans="1:9" x14ac:dyDescent="0.3">
      <c r="A256" s="338"/>
      <c r="B256" s="290">
        <v>41</v>
      </c>
      <c r="C256" s="105"/>
      <c r="D256" s="98" t="s">
        <v>51</v>
      </c>
      <c r="E256" s="119">
        <v>0</v>
      </c>
      <c r="F256" s="119">
        <v>0</v>
      </c>
      <c r="G256" s="119">
        <v>0</v>
      </c>
      <c r="H256" s="119">
        <v>100000</v>
      </c>
      <c r="I256" s="339">
        <v>0</v>
      </c>
    </row>
    <row r="257" spans="1:9" x14ac:dyDescent="0.3">
      <c r="A257" s="340"/>
      <c r="B257" s="8"/>
      <c r="C257" s="13"/>
      <c r="D257" s="107"/>
      <c r="E257" s="14"/>
      <c r="F257" s="14"/>
      <c r="G257" s="14"/>
      <c r="H257" s="14"/>
      <c r="I257" s="341"/>
    </row>
    <row r="258" spans="1:9" x14ac:dyDescent="0.3">
      <c r="A258" s="340"/>
      <c r="B258" s="124">
        <v>3</v>
      </c>
      <c r="C258" s="130"/>
      <c r="D258" s="254" t="s">
        <v>4</v>
      </c>
      <c r="E258" s="14">
        <f>E259</f>
        <v>0</v>
      </c>
      <c r="F258" s="14">
        <f>F259</f>
        <v>8000</v>
      </c>
      <c r="G258" s="14">
        <f>G259</f>
        <v>8000</v>
      </c>
      <c r="H258" s="14">
        <f>H259</f>
        <v>100000</v>
      </c>
      <c r="I258" s="341">
        <f>I259</f>
        <v>0</v>
      </c>
    </row>
    <row r="259" spans="1:9" x14ac:dyDescent="0.3">
      <c r="A259" s="340"/>
      <c r="B259" s="8">
        <v>32</v>
      </c>
      <c r="C259" s="13"/>
      <c r="D259" s="107" t="s">
        <v>36</v>
      </c>
      <c r="E259" s="14">
        <v>0</v>
      </c>
      <c r="F259" s="14">
        <v>8000</v>
      </c>
      <c r="G259" s="14">
        <v>8000</v>
      </c>
      <c r="H259" s="14">
        <v>100000</v>
      </c>
      <c r="I259" s="341">
        <v>0</v>
      </c>
    </row>
    <row r="260" spans="1:9" x14ac:dyDescent="0.3">
      <c r="A260" s="340"/>
      <c r="B260" s="8"/>
      <c r="C260" s="13"/>
      <c r="D260" s="107"/>
      <c r="E260" s="14"/>
      <c r="F260" s="14"/>
      <c r="G260" s="14"/>
      <c r="H260" s="14"/>
      <c r="I260" s="341"/>
    </row>
    <row r="261" spans="1:9" x14ac:dyDescent="0.3">
      <c r="A261" s="336" t="s">
        <v>164</v>
      </c>
      <c r="B261" s="128"/>
      <c r="C261" s="102" t="s">
        <v>329</v>
      </c>
      <c r="D261" s="103" t="s">
        <v>361</v>
      </c>
      <c r="E261" s="118">
        <f>E267</f>
        <v>0</v>
      </c>
      <c r="F261" s="118">
        <f>F267</f>
        <v>100000</v>
      </c>
      <c r="G261" s="118">
        <f>G267</f>
        <v>130000</v>
      </c>
      <c r="H261" s="118">
        <f>H267</f>
        <v>0</v>
      </c>
      <c r="I261" s="337">
        <f>I267</f>
        <v>0</v>
      </c>
    </row>
    <row r="262" spans="1:9" x14ac:dyDescent="0.3">
      <c r="A262" s="338" t="s">
        <v>142</v>
      </c>
      <c r="B262" s="290">
        <v>45</v>
      </c>
      <c r="C262" s="105"/>
      <c r="D262" s="98" t="s">
        <v>273</v>
      </c>
      <c r="E262" s="119"/>
      <c r="F262" s="119"/>
      <c r="G262" s="119"/>
      <c r="H262" s="131"/>
      <c r="I262" s="343"/>
    </row>
    <row r="263" spans="1:9" x14ac:dyDescent="0.3">
      <c r="A263" s="338" t="s">
        <v>158</v>
      </c>
      <c r="B263" s="290">
        <v>11</v>
      </c>
      <c r="C263" s="105"/>
      <c r="D263" s="98" t="s">
        <v>47</v>
      </c>
      <c r="E263" s="119">
        <v>0</v>
      </c>
      <c r="F263" s="119">
        <v>51000</v>
      </c>
      <c r="G263" s="119">
        <v>51000</v>
      </c>
      <c r="H263" s="119">
        <v>0</v>
      </c>
      <c r="I263" s="339">
        <v>0</v>
      </c>
    </row>
    <row r="264" spans="1:9" x14ac:dyDescent="0.3">
      <c r="A264" s="338"/>
      <c r="B264" s="290">
        <v>51</v>
      </c>
      <c r="C264" s="105"/>
      <c r="D264" s="98" t="s">
        <v>24</v>
      </c>
      <c r="E264" s="119">
        <v>0</v>
      </c>
      <c r="F264" s="119">
        <v>0</v>
      </c>
      <c r="G264" s="119">
        <v>30000</v>
      </c>
      <c r="H264" s="119">
        <v>0</v>
      </c>
      <c r="I264" s="339">
        <v>0</v>
      </c>
    </row>
    <row r="265" spans="1:9" x14ac:dyDescent="0.3">
      <c r="A265" s="338"/>
      <c r="B265" s="290">
        <v>52</v>
      </c>
      <c r="C265" s="105"/>
      <c r="D265" s="98" t="s">
        <v>234</v>
      </c>
      <c r="E265" s="119">
        <v>0</v>
      </c>
      <c r="F265" s="119">
        <v>49000</v>
      </c>
      <c r="G265" s="119">
        <v>49000</v>
      </c>
      <c r="H265" s="119">
        <v>0</v>
      </c>
      <c r="I265" s="339">
        <v>0</v>
      </c>
    </row>
    <row r="266" spans="1:9" x14ac:dyDescent="0.3">
      <c r="A266" s="340"/>
      <c r="B266" s="8"/>
      <c r="C266" s="13"/>
      <c r="D266" s="107"/>
      <c r="E266" s="14"/>
      <c r="F266" s="14"/>
      <c r="G266" s="14"/>
      <c r="H266" s="14"/>
      <c r="I266" s="341"/>
    </row>
    <row r="267" spans="1:9" x14ac:dyDescent="0.3">
      <c r="A267" s="342"/>
      <c r="B267" s="124">
        <v>3</v>
      </c>
      <c r="C267" s="130"/>
      <c r="D267" s="254" t="s">
        <v>4</v>
      </c>
      <c r="E267" s="131">
        <f>E268</f>
        <v>0</v>
      </c>
      <c r="F267" s="131">
        <f>F268</f>
        <v>100000</v>
      </c>
      <c r="G267" s="131">
        <f>G268</f>
        <v>130000</v>
      </c>
      <c r="H267" s="131">
        <f>H268</f>
        <v>0</v>
      </c>
      <c r="I267" s="343">
        <f>I268</f>
        <v>0</v>
      </c>
    </row>
    <row r="268" spans="1:9" x14ac:dyDescent="0.3">
      <c r="A268" s="340"/>
      <c r="B268" s="8">
        <v>32</v>
      </c>
      <c r="C268" s="13"/>
      <c r="D268" s="107" t="s">
        <v>36</v>
      </c>
      <c r="E268" s="14">
        <v>0</v>
      </c>
      <c r="F268" s="14">
        <v>100000</v>
      </c>
      <c r="G268" s="14">
        <v>130000</v>
      </c>
      <c r="H268" s="14">
        <v>0</v>
      </c>
      <c r="I268" s="341">
        <v>0</v>
      </c>
    </row>
    <row r="269" spans="1:9" x14ac:dyDescent="0.3">
      <c r="A269" s="340"/>
      <c r="B269" s="8"/>
      <c r="C269" s="13"/>
      <c r="D269" s="107"/>
      <c r="E269" s="14"/>
      <c r="F269" s="14"/>
      <c r="G269" s="14"/>
      <c r="H269" s="14"/>
      <c r="I269" s="341"/>
    </row>
    <row r="270" spans="1:9" ht="28.8" x14ac:dyDescent="0.3">
      <c r="A270" s="336" t="s">
        <v>164</v>
      </c>
      <c r="B270" s="128"/>
      <c r="C270" s="102" t="s">
        <v>330</v>
      </c>
      <c r="D270" s="103" t="s">
        <v>362</v>
      </c>
      <c r="E270" s="118">
        <f>E274</f>
        <v>0</v>
      </c>
      <c r="F270" s="118">
        <f>F274</f>
        <v>15000</v>
      </c>
      <c r="G270" s="118">
        <f>G274</f>
        <v>15000</v>
      </c>
      <c r="H270" s="118">
        <f>H274</f>
        <v>20000</v>
      </c>
      <c r="I270" s="337">
        <f>I274</f>
        <v>70000</v>
      </c>
    </row>
    <row r="271" spans="1:9" x14ac:dyDescent="0.3">
      <c r="A271" s="338" t="s">
        <v>142</v>
      </c>
      <c r="B271" s="290">
        <v>45</v>
      </c>
      <c r="C271" s="105"/>
      <c r="D271" s="98" t="s">
        <v>273</v>
      </c>
      <c r="E271" s="119"/>
      <c r="F271" s="119"/>
      <c r="G271" s="119"/>
      <c r="H271" s="131"/>
      <c r="I271" s="343"/>
    </row>
    <row r="272" spans="1:9" x14ac:dyDescent="0.3">
      <c r="A272" s="338" t="s">
        <v>158</v>
      </c>
      <c r="B272" s="290">
        <v>11</v>
      </c>
      <c r="C272" s="105"/>
      <c r="D272" s="98" t="s">
        <v>47</v>
      </c>
      <c r="E272" s="119">
        <v>0</v>
      </c>
      <c r="F272" s="119">
        <v>15000</v>
      </c>
      <c r="G272" s="119">
        <v>15000</v>
      </c>
      <c r="H272" s="119">
        <v>20000</v>
      </c>
      <c r="I272" s="339">
        <v>70000</v>
      </c>
    </row>
    <row r="273" spans="1:9" x14ac:dyDescent="0.3">
      <c r="A273" s="340"/>
      <c r="B273" s="8"/>
      <c r="C273" s="13"/>
      <c r="D273" s="107"/>
      <c r="E273" s="14"/>
      <c r="F273" s="14"/>
      <c r="G273" s="14"/>
      <c r="H273" s="14"/>
      <c r="I273" s="341"/>
    </row>
    <row r="274" spans="1:9" x14ac:dyDescent="0.3">
      <c r="A274" s="342"/>
      <c r="B274" s="124">
        <v>4</v>
      </c>
      <c r="C274" s="130"/>
      <c r="D274" s="254" t="s">
        <v>437</v>
      </c>
      <c r="E274" s="131">
        <f>E275</f>
        <v>0</v>
      </c>
      <c r="F274" s="131">
        <f>F275</f>
        <v>15000</v>
      </c>
      <c r="G274" s="131">
        <f>G275</f>
        <v>15000</v>
      </c>
      <c r="H274" s="131">
        <f>H275</f>
        <v>20000</v>
      </c>
      <c r="I274" s="343">
        <f>I275</f>
        <v>70000</v>
      </c>
    </row>
    <row r="275" spans="1:9" ht="28.8" x14ac:dyDescent="0.3">
      <c r="A275" s="340"/>
      <c r="B275" s="8">
        <v>42</v>
      </c>
      <c r="C275" s="13"/>
      <c r="D275" s="107" t="s">
        <v>303</v>
      </c>
      <c r="E275" s="14">
        <v>0</v>
      </c>
      <c r="F275" s="14">
        <v>15000</v>
      </c>
      <c r="G275" s="14">
        <v>15000</v>
      </c>
      <c r="H275" s="14">
        <v>20000</v>
      </c>
      <c r="I275" s="341">
        <v>70000</v>
      </c>
    </row>
    <row r="276" spans="1:9" x14ac:dyDescent="0.3">
      <c r="A276" s="340"/>
      <c r="B276" s="8"/>
      <c r="C276" s="13"/>
      <c r="D276" s="107"/>
      <c r="E276" s="14"/>
      <c r="F276" s="14"/>
      <c r="G276" s="14"/>
      <c r="H276" s="14"/>
      <c r="I276" s="341"/>
    </row>
    <row r="277" spans="1:9" x14ac:dyDescent="0.3">
      <c r="A277" s="336" t="s">
        <v>164</v>
      </c>
      <c r="B277" s="128"/>
      <c r="C277" s="102" t="s">
        <v>331</v>
      </c>
      <c r="D277" s="103" t="s">
        <v>332</v>
      </c>
      <c r="E277" s="118">
        <f>E282+E285</f>
        <v>0</v>
      </c>
      <c r="F277" s="118">
        <f>F282+F285</f>
        <v>20000</v>
      </c>
      <c r="G277" s="118">
        <f>G282+G285</f>
        <v>20000</v>
      </c>
      <c r="H277" s="118">
        <f>H282+H285</f>
        <v>50000</v>
      </c>
      <c r="I277" s="337">
        <f>I282+I285</f>
        <v>100000</v>
      </c>
    </row>
    <row r="278" spans="1:9" x14ac:dyDescent="0.3">
      <c r="A278" s="363" t="s">
        <v>142</v>
      </c>
      <c r="B278" s="291">
        <v>45</v>
      </c>
      <c r="C278" s="250"/>
      <c r="D278" s="255" t="s">
        <v>273</v>
      </c>
      <c r="E278" s="252"/>
      <c r="F278" s="252"/>
      <c r="G278" s="252"/>
      <c r="H278" s="256"/>
      <c r="I278" s="376"/>
    </row>
    <row r="279" spans="1:9" x14ac:dyDescent="0.3">
      <c r="A279" s="363" t="s">
        <v>158</v>
      </c>
      <c r="B279" s="291">
        <v>11</v>
      </c>
      <c r="C279" s="250"/>
      <c r="D279" s="255" t="s">
        <v>47</v>
      </c>
      <c r="E279" s="252">
        <v>0</v>
      </c>
      <c r="F279" s="252">
        <v>20000</v>
      </c>
      <c r="G279" s="252">
        <v>20000</v>
      </c>
      <c r="H279" s="252">
        <v>25000</v>
      </c>
      <c r="I279" s="364">
        <v>87000</v>
      </c>
    </row>
    <row r="280" spans="1:9" x14ac:dyDescent="0.3">
      <c r="A280" s="363"/>
      <c r="B280" s="291">
        <v>51</v>
      </c>
      <c r="C280" s="250"/>
      <c r="D280" s="255" t="s">
        <v>24</v>
      </c>
      <c r="E280" s="252">
        <v>0</v>
      </c>
      <c r="F280" s="252">
        <v>0</v>
      </c>
      <c r="G280" s="252">
        <v>0</v>
      </c>
      <c r="H280" s="252">
        <v>25000</v>
      </c>
      <c r="I280" s="364">
        <v>13000</v>
      </c>
    </row>
    <row r="281" spans="1:9" x14ac:dyDescent="0.3">
      <c r="A281" s="340"/>
      <c r="B281" s="8"/>
      <c r="C281" s="13"/>
      <c r="D281" s="107"/>
      <c r="E281" s="14"/>
      <c r="F281" s="14"/>
      <c r="G281" s="14"/>
      <c r="H281" s="14"/>
      <c r="I281" s="341"/>
    </row>
    <row r="282" spans="1:9" x14ac:dyDescent="0.3">
      <c r="A282" s="342"/>
      <c r="B282" s="124">
        <v>3</v>
      </c>
      <c r="C282" s="130"/>
      <c r="D282" s="254" t="s">
        <v>4</v>
      </c>
      <c r="E282" s="131">
        <f>E283</f>
        <v>0</v>
      </c>
      <c r="F282" s="131">
        <f>F283</f>
        <v>20000</v>
      </c>
      <c r="G282" s="131">
        <f>G283</f>
        <v>20000</v>
      </c>
      <c r="H282" s="131">
        <f>H283</f>
        <v>0</v>
      </c>
      <c r="I282" s="343">
        <f>I283</f>
        <v>0</v>
      </c>
    </row>
    <row r="283" spans="1:9" x14ac:dyDescent="0.3">
      <c r="A283" s="340"/>
      <c r="B283" s="8">
        <v>32</v>
      </c>
      <c r="C283" s="13"/>
      <c r="D283" s="107" t="s">
        <v>36</v>
      </c>
      <c r="E283" s="14">
        <v>0</v>
      </c>
      <c r="F283" s="14">
        <v>20000</v>
      </c>
      <c r="G283" s="14">
        <v>20000</v>
      </c>
      <c r="H283" s="14">
        <v>0</v>
      </c>
      <c r="I283" s="341">
        <v>0</v>
      </c>
    </row>
    <row r="284" spans="1:9" x14ac:dyDescent="0.3">
      <c r="A284" s="340"/>
      <c r="B284" s="8"/>
      <c r="C284" s="13"/>
      <c r="D284" s="107"/>
      <c r="E284" s="14"/>
      <c r="F284" s="14"/>
      <c r="G284" s="14"/>
      <c r="H284" s="14"/>
      <c r="I284" s="341"/>
    </row>
    <row r="285" spans="1:9" x14ac:dyDescent="0.3">
      <c r="A285" s="342"/>
      <c r="B285" s="124">
        <v>4</v>
      </c>
      <c r="C285" s="130"/>
      <c r="D285" s="254" t="s">
        <v>437</v>
      </c>
      <c r="E285" s="131">
        <f>E286</f>
        <v>0</v>
      </c>
      <c r="F285" s="131">
        <f>F286</f>
        <v>0</v>
      </c>
      <c r="G285" s="131">
        <f>G286</f>
        <v>0</v>
      </c>
      <c r="H285" s="131">
        <f>H286</f>
        <v>50000</v>
      </c>
      <c r="I285" s="343">
        <f>I286</f>
        <v>100000</v>
      </c>
    </row>
    <row r="286" spans="1:9" ht="28.8" x14ac:dyDescent="0.3">
      <c r="A286" s="340"/>
      <c r="B286" s="8">
        <v>42</v>
      </c>
      <c r="C286" s="13"/>
      <c r="D286" s="107" t="s">
        <v>303</v>
      </c>
      <c r="E286" s="14">
        <v>0</v>
      </c>
      <c r="F286" s="14">
        <v>0</v>
      </c>
      <c r="G286" s="14">
        <v>0</v>
      </c>
      <c r="H286" s="14">
        <v>50000</v>
      </c>
      <c r="I286" s="341">
        <v>100000</v>
      </c>
    </row>
    <row r="287" spans="1:9" x14ac:dyDescent="0.3">
      <c r="A287" s="340"/>
      <c r="B287" s="8"/>
      <c r="C287" s="13"/>
      <c r="D287" s="107"/>
      <c r="E287" s="14"/>
      <c r="F287" s="14"/>
      <c r="G287" s="14"/>
      <c r="H287" s="14"/>
      <c r="I287" s="341"/>
    </row>
    <row r="288" spans="1:9" ht="43.2" x14ac:dyDescent="0.3">
      <c r="A288" s="336" t="s">
        <v>164</v>
      </c>
      <c r="B288" s="128"/>
      <c r="C288" s="102" t="s">
        <v>333</v>
      </c>
      <c r="D288" s="103" t="s">
        <v>448</v>
      </c>
      <c r="E288" s="118">
        <f>E292</f>
        <v>0</v>
      </c>
      <c r="F288" s="118">
        <f>F292</f>
        <v>20000</v>
      </c>
      <c r="G288" s="118">
        <f>G292</f>
        <v>20000</v>
      </c>
      <c r="H288" s="118">
        <f>H292</f>
        <v>40000</v>
      </c>
      <c r="I288" s="337">
        <f>I292</f>
        <v>0</v>
      </c>
    </row>
    <row r="289" spans="1:9" x14ac:dyDescent="0.3">
      <c r="A289" s="338" t="s">
        <v>142</v>
      </c>
      <c r="B289" s="290">
        <v>62</v>
      </c>
      <c r="C289" s="105"/>
      <c r="D289" s="98" t="s">
        <v>93</v>
      </c>
      <c r="E289" s="119"/>
      <c r="F289" s="119"/>
      <c r="G289" s="119"/>
      <c r="H289" s="131"/>
      <c r="I289" s="343"/>
    </row>
    <row r="290" spans="1:9" x14ac:dyDescent="0.3">
      <c r="A290" s="338" t="s">
        <v>158</v>
      </c>
      <c r="B290" s="290">
        <v>11</v>
      </c>
      <c r="C290" s="105"/>
      <c r="D290" s="98" t="s">
        <v>47</v>
      </c>
      <c r="E290" s="119">
        <v>0</v>
      </c>
      <c r="F290" s="119">
        <v>20000</v>
      </c>
      <c r="G290" s="119">
        <v>20000</v>
      </c>
      <c r="H290" s="119">
        <v>40000</v>
      </c>
      <c r="I290" s="339">
        <v>0</v>
      </c>
    </row>
    <row r="291" spans="1:9" x14ac:dyDescent="0.3">
      <c r="A291" s="340"/>
      <c r="B291" s="8"/>
      <c r="C291" s="13"/>
      <c r="D291" s="107"/>
      <c r="E291" s="14"/>
      <c r="F291" s="14"/>
      <c r="G291" s="14"/>
      <c r="H291" s="14"/>
      <c r="I291" s="341"/>
    </row>
    <row r="292" spans="1:9" x14ac:dyDescent="0.3">
      <c r="A292" s="340"/>
      <c r="B292" s="8">
        <v>3</v>
      </c>
      <c r="C292" s="13"/>
      <c r="D292" s="107" t="s">
        <v>4</v>
      </c>
      <c r="E292" s="14">
        <f>E293</f>
        <v>0</v>
      </c>
      <c r="F292" s="14">
        <f>F293</f>
        <v>20000</v>
      </c>
      <c r="G292" s="14">
        <f>G293</f>
        <v>20000</v>
      </c>
      <c r="H292" s="14">
        <f>H293</f>
        <v>40000</v>
      </c>
      <c r="I292" s="341">
        <f>I293</f>
        <v>0</v>
      </c>
    </row>
    <row r="293" spans="1:9" x14ac:dyDescent="0.3">
      <c r="A293" s="340"/>
      <c r="B293" s="8">
        <v>32</v>
      </c>
      <c r="C293" s="13"/>
      <c r="D293" s="107" t="s">
        <v>36</v>
      </c>
      <c r="E293" s="14">
        <v>0</v>
      </c>
      <c r="F293" s="14">
        <v>20000</v>
      </c>
      <c r="G293" s="14">
        <v>20000</v>
      </c>
      <c r="H293" s="14">
        <v>40000</v>
      </c>
      <c r="I293" s="341">
        <v>0</v>
      </c>
    </row>
    <row r="294" spans="1:9" x14ac:dyDescent="0.3">
      <c r="A294" s="340"/>
      <c r="B294" s="8"/>
      <c r="C294" s="13"/>
      <c r="D294" s="107"/>
      <c r="E294" s="14"/>
      <c r="F294" s="14"/>
      <c r="G294" s="14"/>
      <c r="H294" s="14"/>
      <c r="I294" s="341"/>
    </row>
    <row r="295" spans="1:9" ht="28.8" x14ac:dyDescent="0.3">
      <c r="A295" s="336" t="s">
        <v>164</v>
      </c>
      <c r="B295" s="128"/>
      <c r="C295" s="102" t="s">
        <v>334</v>
      </c>
      <c r="D295" s="103" t="s">
        <v>335</v>
      </c>
      <c r="E295" s="118">
        <f>E300</f>
        <v>0</v>
      </c>
      <c r="F295" s="118">
        <f>F300</f>
        <v>40000</v>
      </c>
      <c r="G295" s="118">
        <f>G300</f>
        <v>40000</v>
      </c>
      <c r="H295" s="118">
        <f>H300</f>
        <v>25000</v>
      </c>
      <c r="I295" s="337">
        <f>I300</f>
        <v>25000</v>
      </c>
    </row>
    <row r="296" spans="1:9" x14ac:dyDescent="0.3">
      <c r="A296" s="338" t="s">
        <v>142</v>
      </c>
      <c r="B296" s="290">
        <v>63</v>
      </c>
      <c r="C296" s="105"/>
      <c r="D296" s="98" t="s">
        <v>95</v>
      </c>
      <c r="E296" s="119"/>
      <c r="F296" s="119"/>
      <c r="G296" s="119"/>
      <c r="H296" s="131"/>
      <c r="I296" s="343"/>
    </row>
    <row r="297" spans="1:9" x14ac:dyDescent="0.3">
      <c r="A297" s="338" t="s">
        <v>158</v>
      </c>
      <c r="B297" s="290">
        <v>11</v>
      </c>
      <c r="C297" s="105"/>
      <c r="D297" s="98" t="s">
        <v>47</v>
      </c>
      <c r="E297" s="119">
        <v>0</v>
      </c>
      <c r="F297" s="119">
        <v>20000</v>
      </c>
      <c r="G297" s="119">
        <v>20000</v>
      </c>
      <c r="H297" s="119">
        <v>10000</v>
      </c>
      <c r="I297" s="339">
        <v>10000</v>
      </c>
    </row>
    <row r="298" spans="1:9" x14ac:dyDescent="0.3">
      <c r="A298" s="338"/>
      <c r="B298" s="290">
        <v>41</v>
      </c>
      <c r="C298" s="105"/>
      <c r="D298" s="98" t="s">
        <v>51</v>
      </c>
      <c r="E298" s="119">
        <v>0</v>
      </c>
      <c r="F298" s="119">
        <v>20000</v>
      </c>
      <c r="G298" s="119">
        <v>20000</v>
      </c>
      <c r="H298" s="119">
        <v>15000</v>
      </c>
      <c r="I298" s="339">
        <v>15000</v>
      </c>
    </row>
    <row r="299" spans="1:9" x14ac:dyDescent="0.3">
      <c r="A299" s="340"/>
      <c r="B299" s="8"/>
      <c r="C299" s="13"/>
      <c r="D299" s="107"/>
      <c r="E299" s="14"/>
      <c r="F299" s="14"/>
      <c r="G299" s="14"/>
      <c r="H299" s="14"/>
      <c r="I299" s="341"/>
    </row>
    <row r="300" spans="1:9" x14ac:dyDescent="0.3">
      <c r="A300" s="342"/>
      <c r="B300" s="124">
        <v>3</v>
      </c>
      <c r="C300" s="130"/>
      <c r="D300" s="254" t="s">
        <v>4</v>
      </c>
      <c r="E300" s="131">
        <f>E301</f>
        <v>0</v>
      </c>
      <c r="F300" s="131">
        <f>F301</f>
        <v>40000</v>
      </c>
      <c r="G300" s="131">
        <f>G301</f>
        <v>40000</v>
      </c>
      <c r="H300" s="131">
        <f>H301</f>
        <v>25000</v>
      </c>
      <c r="I300" s="343">
        <f>I301</f>
        <v>25000</v>
      </c>
    </row>
    <row r="301" spans="1:9" x14ac:dyDescent="0.3">
      <c r="A301" s="340"/>
      <c r="B301" s="8">
        <v>32</v>
      </c>
      <c r="C301" s="13"/>
      <c r="D301" s="107" t="s">
        <v>36</v>
      </c>
      <c r="E301" s="14">
        <v>0</v>
      </c>
      <c r="F301" s="14">
        <v>40000</v>
      </c>
      <c r="G301" s="14">
        <v>40000</v>
      </c>
      <c r="H301" s="14">
        <v>25000</v>
      </c>
      <c r="I301" s="341">
        <v>25000</v>
      </c>
    </row>
    <row r="302" spans="1:9" x14ac:dyDescent="0.3">
      <c r="A302" s="340"/>
      <c r="B302" s="8"/>
      <c r="C302" s="13"/>
      <c r="D302" s="107"/>
      <c r="E302" s="14"/>
      <c r="F302" s="14"/>
      <c r="G302" s="14"/>
      <c r="H302" s="14"/>
      <c r="I302" s="341"/>
    </row>
    <row r="303" spans="1:9" ht="28.8" x14ac:dyDescent="0.3">
      <c r="A303" s="336" t="s">
        <v>164</v>
      </c>
      <c r="B303" s="128"/>
      <c r="C303" s="102" t="s">
        <v>336</v>
      </c>
      <c r="D303" s="103" t="s">
        <v>530</v>
      </c>
      <c r="E303" s="118">
        <f>E308</f>
        <v>16210.38</v>
      </c>
      <c r="F303" s="118">
        <f>F308</f>
        <v>0</v>
      </c>
      <c r="G303" s="118">
        <f>G308</f>
        <v>40000</v>
      </c>
      <c r="H303" s="118">
        <f>H308</f>
        <v>0</v>
      </c>
      <c r="I303" s="337">
        <f>I308</f>
        <v>0</v>
      </c>
    </row>
    <row r="304" spans="1:9" x14ac:dyDescent="0.3">
      <c r="A304" s="338" t="s">
        <v>449</v>
      </c>
      <c r="B304" s="290">
        <v>81</v>
      </c>
      <c r="C304" s="105"/>
      <c r="D304" s="98" t="s">
        <v>340</v>
      </c>
      <c r="E304" s="119"/>
      <c r="F304" s="119"/>
      <c r="G304" s="119"/>
      <c r="H304" s="131"/>
      <c r="I304" s="343"/>
    </row>
    <row r="305" spans="1:9" x14ac:dyDescent="0.3">
      <c r="A305" s="338" t="s">
        <v>158</v>
      </c>
      <c r="B305" s="290">
        <v>11</v>
      </c>
      <c r="C305" s="105"/>
      <c r="D305" s="98" t="s">
        <v>47</v>
      </c>
      <c r="E305" s="119">
        <v>16210.38</v>
      </c>
      <c r="F305" s="119">
        <v>0</v>
      </c>
      <c r="G305" s="119">
        <v>0</v>
      </c>
      <c r="H305" s="119">
        <v>0</v>
      </c>
      <c r="I305" s="339">
        <v>0</v>
      </c>
    </row>
    <row r="306" spans="1:9" x14ac:dyDescent="0.3">
      <c r="A306" s="338"/>
      <c r="B306" s="290">
        <v>51</v>
      </c>
      <c r="C306" s="105"/>
      <c r="D306" s="98" t="s">
        <v>24</v>
      </c>
      <c r="E306" s="119">
        <v>0</v>
      </c>
      <c r="F306" s="119">
        <v>0</v>
      </c>
      <c r="G306" s="119">
        <v>40000</v>
      </c>
      <c r="H306" s="119">
        <v>0</v>
      </c>
      <c r="I306" s="339">
        <v>0</v>
      </c>
    </row>
    <row r="307" spans="1:9" x14ac:dyDescent="0.3">
      <c r="A307" s="340"/>
      <c r="B307" s="8"/>
      <c r="C307" s="13"/>
      <c r="D307" s="107"/>
      <c r="E307" s="14"/>
      <c r="F307" s="14"/>
      <c r="G307" s="14"/>
      <c r="H307" s="14"/>
      <c r="I307" s="341"/>
    </row>
    <row r="308" spans="1:9" x14ac:dyDescent="0.3">
      <c r="A308" s="340"/>
      <c r="B308" s="8">
        <v>3</v>
      </c>
      <c r="C308" s="13"/>
      <c r="D308" s="107" t="s">
        <v>4</v>
      </c>
      <c r="E308" s="14">
        <f>E309</f>
        <v>16210.38</v>
      </c>
      <c r="F308" s="14">
        <f>F309</f>
        <v>0</v>
      </c>
      <c r="G308" s="14">
        <f>G309</f>
        <v>40000</v>
      </c>
      <c r="H308" s="14">
        <f>H309</f>
        <v>0</v>
      </c>
      <c r="I308" s="341">
        <f>I309</f>
        <v>0</v>
      </c>
    </row>
    <row r="309" spans="1:9" x14ac:dyDescent="0.3">
      <c r="A309" s="340"/>
      <c r="B309" s="8">
        <v>32</v>
      </c>
      <c r="C309" s="13"/>
      <c r="D309" s="107" t="s">
        <v>36</v>
      </c>
      <c r="E309" s="14">
        <v>16210.38</v>
      </c>
      <c r="F309" s="14">
        <v>0</v>
      </c>
      <c r="G309" s="14">
        <v>40000</v>
      </c>
      <c r="H309" s="14">
        <v>0</v>
      </c>
      <c r="I309" s="341">
        <v>0</v>
      </c>
    </row>
    <row r="310" spans="1:9" x14ac:dyDescent="0.3">
      <c r="A310" s="340"/>
      <c r="B310" s="8"/>
      <c r="C310" s="13"/>
      <c r="D310" s="107"/>
      <c r="E310" s="14"/>
      <c r="F310" s="14"/>
      <c r="G310" s="14"/>
      <c r="H310" s="14"/>
      <c r="I310" s="341"/>
    </row>
    <row r="311" spans="1:9" x14ac:dyDescent="0.3">
      <c r="A311" s="336" t="s">
        <v>164</v>
      </c>
      <c r="B311" s="128"/>
      <c r="C311" s="102" t="s">
        <v>337</v>
      </c>
      <c r="D311" s="103" t="s">
        <v>518</v>
      </c>
      <c r="E311" s="118">
        <f>E315</f>
        <v>0</v>
      </c>
      <c r="F311" s="118">
        <f>F315</f>
        <v>20000</v>
      </c>
      <c r="G311" s="118">
        <v>100000</v>
      </c>
      <c r="H311" s="118">
        <f>H315</f>
        <v>200000</v>
      </c>
      <c r="I311" s="337">
        <f>I315</f>
        <v>0</v>
      </c>
    </row>
    <row r="312" spans="1:9" x14ac:dyDescent="0.3">
      <c r="A312" s="338" t="s">
        <v>142</v>
      </c>
      <c r="B312" s="290">
        <v>63</v>
      </c>
      <c r="C312" s="105"/>
      <c r="D312" s="98" t="s">
        <v>95</v>
      </c>
      <c r="E312" s="119"/>
      <c r="F312" s="119"/>
      <c r="G312" s="119"/>
      <c r="H312" s="131"/>
      <c r="I312" s="343"/>
    </row>
    <row r="313" spans="1:9" x14ac:dyDescent="0.3">
      <c r="A313" s="338" t="s">
        <v>158</v>
      </c>
      <c r="B313" s="290">
        <v>11</v>
      </c>
      <c r="C313" s="105"/>
      <c r="D313" s="98" t="s">
        <v>47</v>
      </c>
      <c r="E313" s="119">
        <v>0</v>
      </c>
      <c r="F313" s="119">
        <v>20000</v>
      </c>
      <c r="G313" s="119">
        <v>100000</v>
      </c>
      <c r="H313" s="119">
        <v>200000</v>
      </c>
      <c r="I313" s="339">
        <v>0</v>
      </c>
    </row>
    <row r="314" spans="1:9" x14ac:dyDescent="0.3">
      <c r="A314" s="340"/>
      <c r="B314" s="8"/>
      <c r="C314" s="13"/>
      <c r="D314" s="107"/>
      <c r="E314" s="14"/>
      <c r="F314" s="14"/>
      <c r="G314" s="14"/>
      <c r="H314" s="14"/>
      <c r="I314" s="341"/>
    </row>
    <row r="315" spans="1:9" x14ac:dyDescent="0.3">
      <c r="A315" s="342"/>
      <c r="B315" s="124">
        <v>3</v>
      </c>
      <c r="C315" s="130"/>
      <c r="D315" s="254" t="s">
        <v>4</v>
      </c>
      <c r="E315" s="131">
        <f>E316</f>
        <v>0</v>
      </c>
      <c r="F315" s="131">
        <f>F316</f>
        <v>20000</v>
      </c>
      <c r="G315" s="131">
        <v>100000</v>
      </c>
      <c r="H315" s="131">
        <f>H316</f>
        <v>200000</v>
      </c>
      <c r="I315" s="343">
        <f>I316</f>
        <v>0</v>
      </c>
    </row>
    <row r="316" spans="1:9" x14ac:dyDescent="0.3">
      <c r="A316" s="340"/>
      <c r="B316" s="8">
        <v>38</v>
      </c>
      <c r="C316" s="13"/>
      <c r="D316" s="107" t="s">
        <v>338</v>
      </c>
      <c r="E316" s="14">
        <v>0</v>
      </c>
      <c r="F316" s="14">
        <v>20000</v>
      </c>
      <c r="G316" s="14">
        <v>100000</v>
      </c>
      <c r="H316" s="14">
        <v>200000</v>
      </c>
      <c r="I316" s="341">
        <v>0</v>
      </c>
    </row>
    <row r="317" spans="1:9" x14ac:dyDescent="0.3">
      <c r="A317" s="340"/>
      <c r="B317" s="8"/>
      <c r="C317" s="13"/>
      <c r="D317" s="107"/>
      <c r="E317" s="14"/>
      <c r="F317" s="14"/>
      <c r="G317" s="14"/>
      <c r="H317" s="14"/>
      <c r="I317" s="341"/>
    </row>
    <row r="318" spans="1:9" ht="28.8" x14ac:dyDescent="0.3">
      <c r="A318" s="336" t="s">
        <v>164</v>
      </c>
      <c r="B318" s="128"/>
      <c r="C318" s="102" t="s">
        <v>339</v>
      </c>
      <c r="D318" s="103" t="s">
        <v>519</v>
      </c>
      <c r="E318" s="118">
        <f>E324</f>
        <v>2908.18</v>
      </c>
      <c r="F318" s="118">
        <f>F324</f>
        <v>90000</v>
      </c>
      <c r="G318" s="118">
        <f>G324</f>
        <v>280000</v>
      </c>
      <c r="H318" s="118">
        <f>H324</f>
        <v>0</v>
      </c>
      <c r="I318" s="337">
        <f>I324</f>
        <v>0</v>
      </c>
    </row>
    <row r="319" spans="1:9" x14ac:dyDescent="0.3">
      <c r="A319" s="338" t="s">
        <v>142</v>
      </c>
      <c r="B319" s="290">
        <v>81</v>
      </c>
      <c r="C319" s="105"/>
      <c r="D319" s="98" t="s">
        <v>340</v>
      </c>
      <c r="E319" s="119"/>
      <c r="F319" s="119"/>
      <c r="G319" s="119"/>
      <c r="H319" s="131"/>
      <c r="I319" s="343"/>
    </row>
    <row r="320" spans="1:9" x14ac:dyDescent="0.3">
      <c r="A320" s="338" t="s">
        <v>158</v>
      </c>
      <c r="B320" s="290">
        <v>11</v>
      </c>
      <c r="C320" s="105"/>
      <c r="D320" s="98" t="s">
        <v>47</v>
      </c>
      <c r="E320" s="119">
        <v>2908.18</v>
      </c>
      <c r="F320" s="119">
        <v>9000</v>
      </c>
      <c r="G320" s="119">
        <v>100000</v>
      </c>
      <c r="H320" s="119">
        <v>0</v>
      </c>
      <c r="I320" s="339">
        <v>0</v>
      </c>
    </row>
    <row r="321" spans="1:9" x14ac:dyDescent="0.3">
      <c r="A321" s="338"/>
      <c r="B321" s="290">
        <v>41</v>
      </c>
      <c r="C321" s="105"/>
      <c r="D321" s="98" t="s">
        <v>51</v>
      </c>
      <c r="E321" s="119">
        <v>0</v>
      </c>
      <c r="F321" s="119">
        <v>81000</v>
      </c>
      <c r="G321" s="119">
        <v>0</v>
      </c>
      <c r="H321" s="119">
        <v>0</v>
      </c>
      <c r="I321" s="339">
        <v>0</v>
      </c>
    </row>
    <row r="322" spans="1:9" x14ac:dyDescent="0.3">
      <c r="A322" s="338"/>
      <c r="B322" s="290">
        <v>51</v>
      </c>
      <c r="C322" s="105"/>
      <c r="D322" s="98" t="s">
        <v>24</v>
      </c>
      <c r="E322" s="119">
        <v>0</v>
      </c>
      <c r="F322" s="119">
        <v>0</v>
      </c>
      <c r="G322" s="119">
        <v>180000</v>
      </c>
      <c r="H322" s="119">
        <v>0</v>
      </c>
      <c r="I322" s="339">
        <v>0</v>
      </c>
    </row>
    <row r="323" spans="1:9" x14ac:dyDescent="0.3">
      <c r="A323" s="340"/>
      <c r="B323" s="8"/>
      <c r="C323" s="13"/>
      <c r="D323" s="107"/>
      <c r="E323" s="14"/>
      <c r="F323" s="14"/>
      <c r="G323" s="14"/>
      <c r="H323" s="14"/>
      <c r="I323" s="341"/>
    </row>
    <row r="324" spans="1:9" x14ac:dyDescent="0.3">
      <c r="A324" s="340"/>
      <c r="B324" s="124">
        <v>3</v>
      </c>
      <c r="C324" s="130"/>
      <c r="D324" s="254" t="s">
        <v>4</v>
      </c>
      <c r="E324" s="14">
        <f>E325</f>
        <v>2908.18</v>
      </c>
      <c r="F324" s="14">
        <f>F325</f>
        <v>90000</v>
      </c>
      <c r="G324" s="14">
        <f>G325</f>
        <v>280000</v>
      </c>
      <c r="H324" s="14">
        <f>H325</f>
        <v>0</v>
      </c>
      <c r="I324" s="341">
        <f>I325</f>
        <v>0</v>
      </c>
    </row>
    <row r="325" spans="1:9" x14ac:dyDescent="0.3">
      <c r="A325" s="340"/>
      <c r="B325" s="8">
        <v>32</v>
      </c>
      <c r="C325" s="13"/>
      <c r="D325" s="107" t="s">
        <v>36</v>
      </c>
      <c r="E325" s="14">
        <v>2908.18</v>
      </c>
      <c r="F325" s="14">
        <v>90000</v>
      </c>
      <c r="G325" s="14">
        <v>280000</v>
      </c>
      <c r="H325" s="14">
        <v>0</v>
      </c>
      <c r="I325" s="341">
        <v>0</v>
      </c>
    </row>
    <row r="326" spans="1:9" x14ac:dyDescent="0.3">
      <c r="A326" s="340"/>
      <c r="B326" s="8"/>
      <c r="C326" s="13"/>
      <c r="D326" s="107"/>
      <c r="E326" s="14"/>
      <c r="F326" s="14"/>
      <c r="G326" s="14"/>
      <c r="H326" s="14"/>
      <c r="I326" s="341"/>
    </row>
    <row r="327" spans="1:9" ht="28.8" x14ac:dyDescent="0.3">
      <c r="A327" s="336" t="s">
        <v>164</v>
      </c>
      <c r="B327" s="128"/>
      <c r="C327" s="102" t="s">
        <v>341</v>
      </c>
      <c r="D327" s="103" t="s">
        <v>346</v>
      </c>
      <c r="E327" s="118">
        <f>E332</f>
        <v>0</v>
      </c>
      <c r="F327" s="118">
        <f>F332</f>
        <v>10000</v>
      </c>
      <c r="G327" s="118">
        <f>G332</f>
        <v>10000</v>
      </c>
      <c r="H327" s="118">
        <f>H332</f>
        <v>50000</v>
      </c>
      <c r="I327" s="337">
        <f>I332</f>
        <v>0</v>
      </c>
    </row>
    <row r="328" spans="1:9" x14ac:dyDescent="0.3">
      <c r="A328" s="338" t="s">
        <v>142</v>
      </c>
      <c r="B328" s="290">
        <v>81</v>
      </c>
      <c r="C328" s="105"/>
      <c r="D328" s="98" t="s">
        <v>340</v>
      </c>
      <c r="E328" s="119"/>
      <c r="F328" s="119"/>
      <c r="G328" s="119"/>
      <c r="H328" s="131"/>
      <c r="I328" s="343"/>
    </row>
    <row r="329" spans="1:9" x14ac:dyDescent="0.3">
      <c r="A329" s="338" t="s">
        <v>158</v>
      </c>
      <c r="B329" s="290">
        <v>11</v>
      </c>
      <c r="C329" s="105"/>
      <c r="D329" s="98" t="s">
        <v>47</v>
      </c>
      <c r="E329" s="119">
        <v>0</v>
      </c>
      <c r="F329" s="119">
        <v>10000</v>
      </c>
      <c r="G329" s="119">
        <v>10000</v>
      </c>
      <c r="H329" s="119">
        <v>25000</v>
      </c>
      <c r="I329" s="339">
        <v>0</v>
      </c>
    </row>
    <row r="330" spans="1:9" x14ac:dyDescent="0.3">
      <c r="A330" s="338"/>
      <c r="B330" s="290">
        <v>52</v>
      </c>
      <c r="C330" s="105"/>
      <c r="D330" s="98" t="s">
        <v>154</v>
      </c>
      <c r="E330" s="119">
        <v>0</v>
      </c>
      <c r="F330" s="119">
        <v>0</v>
      </c>
      <c r="G330" s="119">
        <v>0</v>
      </c>
      <c r="H330" s="119">
        <v>25000</v>
      </c>
      <c r="I330" s="339">
        <v>0</v>
      </c>
    </row>
    <row r="331" spans="1:9" x14ac:dyDescent="0.3">
      <c r="A331" s="340"/>
      <c r="B331" s="8"/>
      <c r="C331" s="13"/>
      <c r="D331" s="107"/>
      <c r="E331" s="14"/>
      <c r="F331" s="14"/>
      <c r="G331" s="14"/>
      <c r="H331" s="14"/>
      <c r="I331" s="341"/>
    </row>
    <row r="332" spans="1:9" x14ac:dyDescent="0.3">
      <c r="A332" s="342"/>
      <c r="B332" s="124">
        <v>4</v>
      </c>
      <c r="C332" s="130"/>
      <c r="D332" s="254" t="s">
        <v>437</v>
      </c>
      <c r="E332" s="131">
        <f>E333</f>
        <v>0</v>
      </c>
      <c r="F332" s="131">
        <f>F333</f>
        <v>10000</v>
      </c>
      <c r="G332" s="131">
        <f>G333</f>
        <v>10000</v>
      </c>
      <c r="H332" s="131">
        <f>H333</f>
        <v>50000</v>
      </c>
      <c r="I332" s="343">
        <f>I333</f>
        <v>0</v>
      </c>
    </row>
    <row r="333" spans="1:9" ht="28.8" x14ac:dyDescent="0.3">
      <c r="A333" s="340"/>
      <c r="B333" s="8">
        <v>42</v>
      </c>
      <c r="C333" s="13"/>
      <c r="D333" s="107" t="s">
        <v>303</v>
      </c>
      <c r="E333" s="14">
        <v>0</v>
      </c>
      <c r="F333" s="14">
        <v>10000</v>
      </c>
      <c r="G333" s="14">
        <v>10000</v>
      </c>
      <c r="H333" s="14">
        <v>50000</v>
      </c>
      <c r="I333" s="341">
        <v>0</v>
      </c>
    </row>
    <row r="334" spans="1:9" x14ac:dyDescent="0.3">
      <c r="A334" s="340"/>
      <c r="B334" s="8"/>
      <c r="C334" s="13"/>
      <c r="D334" s="107"/>
      <c r="E334" s="14"/>
      <c r="F334" s="14"/>
      <c r="G334" s="14"/>
      <c r="H334" s="14"/>
      <c r="I334" s="341"/>
    </row>
    <row r="335" spans="1:9" x14ac:dyDescent="0.3">
      <c r="A335" s="336" t="s">
        <v>164</v>
      </c>
      <c r="B335" s="128"/>
      <c r="C335" s="102" t="s">
        <v>568</v>
      </c>
      <c r="D335" s="103" t="s">
        <v>342</v>
      </c>
      <c r="E335" s="118">
        <v>0</v>
      </c>
      <c r="F335" s="118">
        <f>F339</f>
        <v>20000</v>
      </c>
      <c r="G335" s="118">
        <f>G339</f>
        <v>20000</v>
      </c>
      <c r="H335" s="118">
        <f>H339</f>
        <v>40000</v>
      </c>
      <c r="I335" s="337">
        <f>I339</f>
        <v>0</v>
      </c>
    </row>
    <row r="336" spans="1:9" s="322" customFormat="1" x14ac:dyDescent="0.3">
      <c r="A336" s="338" t="s">
        <v>142</v>
      </c>
      <c r="B336" s="290">
        <v>81</v>
      </c>
      <c r="C336" s="105"/>
      <c r="D336" s="98" t="s">
        <v>107</v>
      </c>
      <c r="E336" s="119"/>
      <c r="F336" s="119"/>
      <c r="G336" s="119"/>
      <c r="H336" s="119"/>
      <c r="I336" s="339"/>
    </row>
    <row r="337" spans="1:9" s="322" customFormat="1" x14ac:dyDescent="0.3">
      <c r="A337" s="338" t="s">
        <v>158</v>
      </c>
      <c r="B337" s="290">
        <v>11</v>
      </c>
      <c r="C337" s="105"/>
      <c r="D337" s="380" t="s">
        <v>47</v>
      </c>
      <c r="E337" s="119">
        <v>0</v>
      </c>
      <c r="F337" s="119">
        <f>F339</f>
        <v>20000</v>
      </c>
      <c r="G337" s="119">
        <f>G339</f>
        <v>20000</v>
      </c>
      <c r="H337" s="119">
        <f>H339</f>
        <v>40000</v>
      </c>
      <c r="I337" s="339">
        <v>0</v>
      </c>
    </row>
    <row r="338" spans="1:9" x14ac:dyDescent="0.3">
      <c r="A338" s="334"/>
      <c r="B338" s="28"/>
      <c r="D338" s="381"/>
      <c r="E338" s="5"/>
      <c r="F338" s="5"/>
      <c r="G338" s="5"/>
      <c r="H338" s="5"/>
      <c r="I338" s="335"/>
    </row>
    <row r="339" spans="1:9" x14ac:dyDescent="0.3">
      <c r="A339" s="340"/>
      <c r="B339" s="124">
        <v>3</v>
      </c>
      <c r="C339" s="13"/>
      <c r="D339" s="254" t="s">
        <v>4</v>
      </c>
      <c r="E339" s="14">
        <v>0</v>
      </c>
      <c r="F339" s="14">
        <v>20000</v>
      </c>
      <c r="G339" s="14">
        <f>G340</f>
        <v>20000</v>
      </c>
      <c r="H339" s="14">
        <v>40000</v>
      </c>
      <c r="I339" s="341">
        <v>0</v>
      </c>
    </row>
    <row r="340" spans="1:9" x14ac:dyDescent="0.3">
      <c r="A340" s="340"/>
      <c r="B340" s="8">
        <v>32</v>
      </c>
      <c r="C340" s="13"/>
      <c r="D340" s="107" t="s">
        <v>36</v>
      </c>
      <c r="E340" s="14">
        <v>0</v>
      </c>
      <c r="F340" s="14">
        <f>F339</f>
        <v>20000</v>
      </c>
      <c r="G340" s="14">
        <v>20000</v>
      </c>
      <c r="H340" s="14">
        <v>40000</v>
      </c>
      <c r="I340" s="341">
        <v>0</v>
      </c>
    </row>
    <row r="341" spans="1:9" x14ac:dyDescent="0.3">
      <c r="A341" s="340"/>
      <c r="B341" s="8"/>
      <c r="C341" s="13"/>
      <c r="D341" s="107"/>
      <c r="E341" s="14"/>
      <c r="F341" s="382"/>
      <c r="G341" s="383"/>
      <c r="H341" s="14"/>
      <c r="I341" s="341"/>
    </row>
    <row r="342" spans="1:9" ht="43.2" x14ac:dyDescent="0.3">
      <c r="A342" s="350" t="s">
        <v>164</v>
      </c>
      <c r="B342" s="384"/>
      <c r="C342" s="351" t="s">
        <v>343</v>
      </c>
      <c r="D342" s="344" t="s">
        <v>536</v>
      </c>
      <c r="E342" s="352">
        <f>E346</f>
        <v>0</v>
      </c>
      <c r="F342" s="352">
        <f>F346</f>
        <v>0</v>
      </c>
      <c r="G342" s="352">
        <f>G346</f>
        <v>10000</v>
      </c>
      <c r="H342" s="352">
        <f>H346</f>
        <v>0</v>
      </c>
      <c r="I342" s="353">
        <f>I346</f>
        <v>0</v>
      </c>
    </row>
    <row r="343" spans="1:9" x14ac:dyDescent="0.3">
      <c r="A343" s="385" t="s">
        <v>142</v>
      </c>
      <c r="B343" s="386">
        <v>45</v>
      </c>
      <c r="C343" s="387"/>
      <c r="D343" s="380" t="s">
        <v>273</v>
      </c>
      <c r="E343" s="388"/>
      <c r="F343" s="388"/>
      <c r="G343" s="388"/>
      <c r="H343" s="389"/>
      <c r="I343" s="390"/>
    </row>
    <row r="344" spans="1:9" x14ac:dyDescent="0.3">
      <c r="A344" s="385" t="s">
        <v>158</v>
      </c>
      <c r="B344" s="386">
        <v>11</v>
      </c>
      <c r="C344" s="387"/>
      <c r="D344" s="380" t="s">
        <v>47</v>
      </c>
      <c r="E344" s="388">
        <v>0</v>
      </c>
      <c r="F344" s="388">
        <v>0</v>
      </c>
      <c r="G344" s="388">
        <v>10000</v>
      </c>
      <c r="H344" s="388">
        <v>0</v>
      </c>
      <c r="I344" s="391">
        <v>0</v>
      </c>
    </row>
    <row r="345" spans="1:9" x14ac:dyDescent="0.3">
      <c r="A345" s="392"/>
      <c r="B345" s="393"/>
      <c r="C345" s="394"/>
      <c r="D345" s="395"/>
      <c r="E345" s="269"/>
      <c r="F345" s="269"/>
      <c r="G345" s="269"/>
      <c r="H345" s="269"/>
      <c r="I345" s="396"/>
    </row>
    <row r="346" spans="1:9" x14ac:dyDescent="0.3">
      <c r="A346" s="392"/>
      <c r="B346" s="397">
        <v>3</v>
      </c>
      <c r="C346" s="398"/>
      <c r="D346" s="399" t="s">
        <v>4</v>
      </c>
      <c r="E346" s="269">
        <f>E347</f>
        <v>0</v>
      </c>
      <c r="F346" s="269">
        <f>F347</f>
        <v>0</v>
      </c>
      <c r="G346" s="269">
        <f>G347</f>
        <v>10000</v>
      </c>
      <c r="H346" s="269">
        <f>H347</f>
        <v>0</v>
      </c>
      <c r="I346" s="396">
        <f>I347</f>
        <v>0</v>
      </c>
    </row>
    <row r="347" spans="1:9" x14ac:dyDescent="0.3">
      <c r="A347" s="392"/>
      <c r="B347" s="393">
        <v>32</v>
      </c>
      <c r="C347" s="394"/>
      <c r="D347" s="395" t="s">
        <v>36</v>
      </c>
      <c r="E347" s="269">
        <v>0</v>
      </c>
      <c r="F347" s="269">
        <v>0</v>
      </c>
      <c r="G347" s="269">
        <v>10000</v>
      </c>
      <c r="H347" s="269">
        <v>0</v>
      </c>
      <c r="I347" s="396">
        <v>0</v>
      </c>
    </row>
    <row r="348" spans="1:9" x14ac:dyDescent="0.3">
      <c r="A348" s="392"/>
      <c r="B348" s="393"/>
      <c r="C348" s="394"/>
      <c r="D348" s="395"/>
      <c r="E348" s="269"/>
      <c r="F348" s="269"/>
      <c r="G348" s="269"/>
      <c r="H348" s="269"/>
      <c r="I348" s="396"/>
    </row>
    <row r="349" spans="1:9" ht="43.2" x14ac:dyDescent="0.3">
      <c r="A349" s="350" t="s">
        <v>164</v>
      </c>
      <c r="B349" s="384"/>
      <c r="C349" s="351" t="s">
        <v>344</v>
      </c>
      <c r="D349" s="344" t="s">
        <v>537</v>
      </c>
      <c r="E349" s="352">
        <f>E353</f>
        <v>0</v>
      </c>
      <c r="F349" s="352">
        <f>F353</f>
        <v>0</v>
      </c>
      <c r="G349" s="352">
        <f>G353</f>
        <v>10000</v>
      </c>
      <c r="H349" s="352">
        <f>H353</f>
        <v>0</v>
      </c>
      <c r="I349" s="353">
        <f>I353</f>
        <v>0</v>
      </c>
    </row>
    <row r="350" spans="1:9" x14ac:dyDescent="0.3">
      <c r="A350" s="385" t="s">
        <v>142</v>
      </c>
      <c r="B350" s="386">
        <v>45</v>
      </c>
      <c r="C350" s="387"/>
      <c r="D350" s="380" t="s">
        <v>273</v>
      </c>
      <c r="E350" s="388"/>
      <c r="F350" s="388"/>
      <c r="G350" s="388"/>
      <c r="H350" s="389"/>
      <c r="I350" s="390"/>
    </row>
    <row r="351" spans="1:9" x14ac:dyDescent="0.3">
      <c r="A351" s="385" t="s">
        <v>158</v>
      </c>
      <c r="B351" s="386">
        <v>11</v>
      </c>
      <c r="C351" s="387"/>
      <c r="D351" s="380" t="s">
        <v>47</v>
      </c>
      <c r="E351" s="388">
        <v>0</v>
      </c>
      <c r="F351" s="388">
        <v>0</v>
      </c>
      <c r="G351" s="388">
        <v>10000</v>
      </c>
      <c r="H351" s="388">
        <v>0</v>
      </c>
      <c r="I351" s="391">
        <v>0</v>
      </c>
    </row>
    <row r="352" spans="1:9" x14ac:dyDescent="0.3">
      <c r="A352" s="392"/>
      <c r="B352" s="393"/>
      <c r="C352" s="394"/>
      <c r="D352" s="395"/>
      <c r="E352" s="269"/>
      <c r="F352" s="269"/>
      <c r="G352" s="269"/>
      <c r="H352" s="269"/>
      <c r="I352" s="396"/>
    </row>
    <row r="353" spans="1:9" x14ac:dyDescent="0.3">
      <c r="A353" s="392"/>
      <c r="B353" s="397">
        <v>3</v>
      </c>
      <c r="C353" s="398"/>
      <c r="D353" s="399" t="s">
        <v>4</v>
      </c>
      <c r="E353" s="269">
        <f>E354</f>
        <v>0</v>
      </c>
      <c r="F353" s="269">
        <f>F354</f>
        <v>0</v>
      </c>
      <c r="G353" s="269">
        <f>G354</f>
        <v>10000</v>
      </c>
      <c r="H353" s="269">
        <f>H354</f>
        <v>0</v>
      </c>
      <c r="I353" s="396">
        <f>I354</f>
        <v>0</v>
      </c>
    </row>
    <row r="354" spans="1:9" x14ac:dyDescent="0.3">
      <c r="A354" s="392"/>
      <c r="B354" s="393">
        <v>32</v>
      </c>
      <c r="C354" s="394"/>
      <c r="D354" s="395" t="s">
        <v>538</v>
      </c>
      <c r="E354" s="269">
        <v>0</v>
      </c>
      <c r="F354" s="269">
        <v>0</v>
      </c>
      <c r="G354" s="269">
        <v>10000</v>
      </c>
      <c r="H354" s="269">
        <v>0</v>
      </c>
      <c r="I354" s="396">
        <v>0</v>
      </c>
    </row>
    <row r="355" spans="1:9" x14ac:dyDescent="0.3">
      <c r="A355" s="392"/>
      <c r="B355" s="393"/>
      <c r="C355" s="394"/>
      <c r="D355" s="395"/>
      <c r="E355" s="269"/>
      <c r="F355" s="269"/>
      <c r="G355" s="269"/>
      <c r="H355" s="269"/>
      <c r="I355" s="396"/>
    </row>
    <row r="356" spans="1:9" ht="28.8" x14ac:dyDescent="0.3">
      <c r="A356" s="350" t="s">
        <v>164</v>
      </c>
      <c r="B356" s="384"/>
      <c r="C356" s="351" t="s">
        <v>345</v>
      </c>
      <c r="D356" s="344" t="s">
        <v>561</v>
      </c>
      <c r="E356" s="352">
        <f>E360</f>
        <v>0</v>
      </c>
      <c r="F356" s="352">
        <f>F360</f>
        <v>0</v>
      </c>
      <c r="G356" s="352">
        <f>G360</f>
        <v>20000</v>
      </c>
      <c r="H356" s="352">
        <f>H360</f>
        <v>40000</v>
      </c>
      <c r="I356" s="353">
        <f>I360</f>
        <v>0</v>
      </c>
    </row>
    <row r="357" spans="1:9" x14ac:dyDescent="0.3">
      <c r="A357" s="385" t="s">
        <v>142</v>
      </c>
      <c r="B357" s="386">
        <v>81</v>
      </c>
      <c r="C357" s="387"/>
      <c r="D357" s="380" t="s">
        <v>340</v>
      </c>
      <c r="E357" s="388"/>
      <c r="F357" s="388"/>
      <c r="G357" s="388"/>
      <c r="H357" s="388"/>
      <c r="I357" s="391"/>
    </row>
    <row r="358" spans="1:9" x14ac:dyDescent="0.3">
      <c r="A358" s="385" t="s">
        <v>158</v>
      </c>
      <c r="B358" s="386">
        <v>11</v>
      </c>
      <c r="C358" s="387"/>
      <c r="D358" s="380" t="s">
        <v>47</v>
      </c>
      <c r="E358" s="388">
        <v>0</v>
      </c>
      <c r="F358" s="388">
        <v>0</v>
      </c>
      <c r="G358" s="388">
        <v>20000</v>
      </c>
      <c r="H358" s="388">
        <v>40000</v>
      </c>
      <c r="I358" s="391">
        <v>0</v>
      </c>
    </row>
    <row r="359" spans="1:9" x14ac:dyDescent="0.3">
      <c r="A359" s="392"/>
      <c r="B359" s="393"/>
      <c r="C359" s="394"/>
      <c r="D359" s="395"/>
      <c r="E359" s="269"/>
      <c r="F359" s="269"/>
      <c r="G359" s="269"/>
      <c r="H359" s="269"/>
      <c r="I359" s="396"/>
    </row>
    <row r="360" spans="1:9" x14ac:dyDescent="0.3">
      <c r="A360" s="400"/>
      <c r="B360" s="397">
        <v>4</v>
      </c>
      <c r="C360" s="398"/>
      <c r="D360" s="399" t="s">
        <v>437</v>
      </c>
      <c r="E360" s="389">
        <f>E361</f>
        <v>0</v>
      </c>
      <c r="F360" s="389">
        <f>F361</f>
        <v>0</v>
      </c>
      <c r="G360" s="389">
        <f>G361</f>
        <v>20000</v>
      </c>
      <c r="H360" s="389">
        <f>H361</f>
        <v>40000</v>
      </c>
      <c r="I360" s="390">
        <f>I361</f>
        <v>0</v>
      </c>
    </row>
    <row r="361" spans="1:9" ht="28.8" x14ac:dyDescent="0.3">
      <c r="A361" s="392"/>
      <c r="B361" s="393">
        <v>42</v>
      </c>
      <c r="C361" s="394"/>
      <c r="D361" s="395" t="s">
        <v>303</v>
      </c>
      <c r="E361" s="269">
        <v>0</v>
      </c>
      <c r="F361" s="269">
        <v>0</v>
      </c>
      <c r="G361" s="269">
        <v>20000</v>
      </c>
      <c r="H361" s="269">
        <v>40000</v>
      </c>
      <c r="I361" s="396">
        <v>0</v>
      </c>
    </row>
    <row r="362" spans="1:9" x14ac:dyDescent="0.3">
      <c r="A362" s="340"/>
      <c r="B362" s="8"/>
      <c r="C362" s="13"/>
      <c r="D362" s="107"/>
      <c r="E362" s="14"/>
      <c r="F362" s="14"/>
      <c r="G362" s="14"/>
      <c r="H362" s="14"/>
      <c r="I362" s="341"/>
    </row>
    <row r="363" spans="1:9" ht="43.2" x14ac:dyDescent="0.3">
      <c r="A363" s="336" t="s">
        <v>164</v>
      </c>
      <c r="B363" s="128"/>
      <c r="C363" s="102" t="s">
        <v>347</v>
      </c>
      <c r="D363" s="103" t="s">
        <v>450</v>
      </c>
      <c r="E363" s="118">
        <f>E367</f>
        <v>0</v>
      </c>
      <c r="F363" s="118">
        <f>F367</f>
        <v>65000</v>
      </c>
      <c r="G363" s="118">
        <f>G367</f>
        <v>65000</v>
      </c>
      <c r="H363" s="118">
        <f>H367</f>
        <v>50000</v>
      </c>
      <c r="I363" s="337">
        <f>I367</f>
        <v>50000</v>
      </c>
    </row>
    <row r="364" spans="1:9" x14ac:dyDescent="0.3">
      <c r="A364" s="338" t="s">
        <v>142</v>
      </c>
      <c r="B364" s="290">
        <v>52</v>
      </c>
      <c r="C364" s="105"/>
      <c r="D364" s="98" t="s">
        <v>85</v>
      </c>
      <c r="E364" s="119"/>
      <c r="F364" s="119"/>
      <c r="G364" s="119"/>
      <c r="H364" s="131"/>
      <c r="I364" s="343"/>
    </row>
    <row r="365" spans="1:9" x14ac:dyDescent="0.3">
      <c r="A365" s="338" t="s">
        <v>158</v>
      </c>
      <c r="B365" s="290">
        <v>11</v>
      </c>
      <c r="C365" s="105"/>
      <c r="D365" s="98" t="s">
        <v>47</v>
      </c>
      <c r="E365" s="119">
        <v>0</v>
      </c>
      <c r="F365" s="119">
        <v>65000</v>
      </c>
      <c r="G365" s="119">
        <v>65000</v>
      </c>
      <c r="H365" s="119">
        <v>50000</v>
      </c>
      <c r="I365" s="339">
        <v>50000</v>
      </c>
    </row>
    <row r="366" spans="1:9" x14ac:dyDescent="0.3">
      <c r="A366" s="340"/>
      <c r="B366" s="8"/>
      <c r="C366" s="13"/>
      <c r="D366" s="107"/>
      <c r="E366" s="14"/>
      <c r="F366" s="14"/>
      <c r="G366" s="14"/>
      <c r="H366" s="14"/>
      <c r="I366" s="341"/>
    </row>
    <row r="367" spans="1:9" x14ac:dyDescent="0.3">
      <c r="A367" s="340"/>
      <c r="B367" s="8">
        <v>3</v>
      </c>
      <c r="C367" s="13"/>
      <c r="D367" s="107" t="s">
        <v>4</v>
      </c>
      <c r="E367" s="14">
        <f>E368</f>
        <v>0</v>
      </c>
      <c r="F367" s="14">
        <f>F368</f>
        <v>65000</v>
      </c>
      <c r="G367" s="14">
        <f>G368</f>
        <v>65000</v>
      </c>
      <c r="H367" s="14">
        <f>H368</f>
        <v>50000</v>
      </c>
      <c r="I367" s="341">
        <f>I368</f>
        <v>50000</v>
      </c>
    </row>
    <row r="368" spans="1:9" x14ac:dyDescent="0.3">
      <c r="A368" s="340"/>
      <c r="B368" s="8">
        <v>32</v>
      </c>
      <c r="C368" s="13"/>
      <c r="D368" s="107" t="s">
        <v>322</v>
      </c>
      <c r="E368" s="14">
        <v>0</v>
      </c>
      <c r="F368" s="14">
        <v>65000</v>
      </c>
      <c r="G368" s="14">
        <v>65000</v>
      </c>
      <c r="H368" s="14">
        <v>50000</v>
      </c>
      <c r="I368" s="341">
        <v>50000</v>
      </c>
    </row>
    <row r="369" spans="1:9" x14ac:dyDescent="0.3">
      <c r="A369" s="340"/>
      <c r="B369" s="8"/>
      <c r="C369" s="13"/>
      <c r="D369" s="107"/>
      <c r="E369" s="14"/>
      <c r="F369" s="14"/>
      <c r="G369" s="14"/>
      <c r="H369" s="14"/>
      <c r="I369" s="341"/>
    </row>
    <row r="370" spans="1:9" ht="34.5" customHeight="1" x14ac:dyDescent="0.3">
      <c r="A370" s="336" t="s">
        <v>164</v>
      </c>
      <c r="B370" s="128"/>
      <c r="C370" s="102" t="s">
        <v>348</v>
      </c>
      <c r="D370" s="103" t="s">
        <v>349</v>
      </c>
      <c r="E370" s="118">
        <f>E374</f>
        <v>11375</v>
      </c>
      <c r="F370" s="118">
        <f>F374</f>
        <v>23000</v>
      </c>
      <c r="G370" s="118">
        <f>G374</f>
        <v>23000</v>
      </c>
      <c r="H370" s="118">
        <f>H374</f>
        <v>40000</v>
      </c>
      <c r="I370" s="337">
        <f>I374</f>
        <v>50000</v>
      </c>
    </row>
    <row r="371" spans="1:9" x14ac:dyDescent="0.3">
      <c r="A371" s="338" t="s">
        <v>142</v>
      </c>
      <c r="B371" s="290">
        <v>45</v>
      </c>
      <c r="C371" s="105"/>
      <c r="D371" s="98" t="s">
        <v>273</v>
      </c>
      <c r="E371" s="119"/>
      <c r="F371" s="119"/>
      <c r="G371" s="119"/>
      <c r="H371" s="119"/>
      <c r="I371" s="339"/>
    </row>
    <row r="372" spans="1:9" x14ac:dyDescent="0.3">
      <c r="A372" s="338" t="s">
        <v>158</v>
      </c>
      <c r="B372" s="290">
        <v>11</v>
      </c>
      <c r="C372" s="105"/>
      <c r="D372" s="98" t="s">
        <v>47</v>
      </c>
      <c r="E372" s="119">
        <v>11375</v>
      </c>
      <c r="F372" s="119">
        <v>23000</v>
      </c>
      <c r="G372" s="119">
        <v>23000</v>
      </c>
      <c r="H372" s="119">
        <v>40000</v>
      </c>
      <c r="I372" s="339">
        <v>50000</v>
      </c>
    </row>
    <row r="373" spans="1:9" x14ac:dyDescent="0.3">
      <c r="A373" s="340"/>
      <c r="B373" s="8"/>
      <c r="C373" s="13"/>
      <c r="D373" s="107"/>
      <c r="E373" s="14"/>
      <c r="F373" s="14"/>
      <c r="G373" s="14"/>
      <c r="H373" s="14"/>
      <c r="I373" s="341"/>
    </row>
    <row r="374" spans="1:9" x14ac:dyDescent="0.3">
      <c r="A374" s="342"/>
      <c r="B374" s="124">
        <v>3</v>
      </c>
      <c r="C374" s="130"/>
      <c r="D374" s="254" t="s">
        <v>4</v>
      </c>
      <c r="E374" s="131">
        <f>E375</f>
        <v>11375</v>
      </c>
      <c r="F374" s="131">
        <f>F375</f>
        <v>23000</v>
      </c>
      <c r="G374" s="131">
        <f>G375</f>
        <v>23000</v>
      </c>
      <c r="H374" s="131">
        <f>H375</f>
        <v>40000</v>
      </c>
      <c r="I374" s="343">
        <f>I375</f>
        <v>50000</v>
      </c>
    </row>
    <row r="375" spans="1:9" x14ac:dyDescent="0.3">
      <c r="A375" s="340"/>
      <c r="B375" s="8">
        <v>32</v>
      </c>
      <c r="C375" s="13"/>
      <c r="D375" s="107" t="s">
        <v>36</v>
      </c>
      <c r="E375" s="14">
        <v>11375</v>
      </c>
      <c r="F375" s="14">
        <v>23000</v>
      </c>
      <c r="G375" s="14">
        <v>23000</v>
      </c>
      <c r="H375" s="14">
        <v>40000</v>
      </c>
      <c r="I375" s="341">
        <v>50000</v>
      </c>
    </row>
    <row r="376" spans="1:9" x14ac:dyDescent="0.3">
      <c r="A376" s="340"/>
      <c r="B376" s="8"/>
      <c r="C376" s="13"/>
      <c r="D376" s="107"/>
      <c r="E376" s="14"/>
      <c r="F376" s="14"/>
      <c r="G376" s="14"/>
      <c r="H376" s="14"/>
      <c r="I376" s="341"/>
    </row>
    <row r="377" spans="1:9" ht="66.75" customHeight="1" x14ac:dyDescent="0.3">
      <c r="A377" s="336" t="s">
        <v>164</v>
      </c>
      <c r="B377" s="128"/>
      <c r="C377" s="102" t="s">
        <v>350</v>
      </c>
      <c r="D377" s="103" t="s">
        <v>351</v>
      </c>
      <c r="E377" s="118">
        <f>E382</f>
        <v>8709.94</v>
      </c>
      <c r="F377" s="118">
        <f>F382</f>
        <v>30000</v>
      </c>
      <c r="G377" s="118">
        <f>G382</f>
        <v>30000</v>
      </c>
      <c r="H377" s="118">
        <f>H382</f>
        <v>50000</v>
      </c>
      <c r="I377" s="337">
        <f>I382</f>
        <v>50000</v>
      </c>
    </row>
    <row r="378" spans="1:9" x14ac:dyDescent="0.3">
      <c r="A378" s="338" t="s">
        <v>142</v>
      </c>
      <c r="B378" s="290">
        <v>45</v>
      </c>
      <c r="C378" s="105"/>
      <c r="D378" s="98" t="s">
        <v>273</v>
      </c>
      <c r="E378" s="119"/>
      <c r="F378" s="119"/>
      <c r="G378" s="119"/>
      <c r="H378" s="131"/>
      <c r="I378" s="343"/>
    </row>
    <row r="379" spans="1:9" x14ac:dyDescent="0.3">
      <c r="A379" s="338" t="s">
        <v>158</v>
      </c>
      <c r="B379" s="290">
        <v>11</v>
      </c>
      <c r="C379" s="105"/>
      <c r="D379" s="98" t="s">
        <v>47</v>
      </c>
      <c r="E379" s="119">
        <v>8709.94</v>
      </c>
      <c r="F379" s="119">
        <v>30000</v>
      </c>
      <c r="G379" s="119">
        <v>30000</v>
      </c>
      <c r="H379" s="119">
        <v>50000</v>
      </c>
      <c r="I379" s="339">
        <v>50000</v>
      </c>
    </row>
    <row r="380" spans="1:9" x14ac:dyDescent="0.3">
      <c r="A380" s="338"/>
      <c r="B380" s="290">
        <v>41</v>
      </c>
      <c r="C380" s="105"/>
      <c r="D380" s="98" t="s">
        <v>472</v>
      </c>
      <c r="E380" s="119">
        <v>0</v>
      </c>
      <c r="F380" s="119">
        <v>0</v>
      </c>
      <c r="G380" s="119">
        <v>0</v>
      </c>
      <c r="H380" s="119">
        <v>0</v>
      </c>
      <c r="I380" s="339">
        <v>0</v>
      </c>
    </row>
    <row r="381" spans="1:9" x14ac:dyDescent="0.3">
      <c r="A381" s="340"/>
      <c r="B381" s="8"/>
      <c r="C381" s="13"/>
      <c r="D381" s="107"/>
      <c r="E381" s="14"/>
      <c r="F381" s="14"/>
      <c r="G381" s="14"/>
      <c r="H381" s="14"/>
      <c r="I381" s="341"/>
    </row>
    <row r="382" spans="1:9" x14ac:dyDescent="0.3">
      <c r="A382" s="340"/>
      <c r="B382" s="124">
        <v>3</v>
      </c>
      <c r="C382" s="130"/>
      <c r="D382" s="254" t="s">
        <v>4</v>
      </c>
      <c r="E382" s="14">
        <f>E383</f>
        <v>8709.94</v>
      </c>
      <c r="F382" s="14">
        <f>F383</f>
        <v>30000</v>
      </c>
      <c r="G382" s="14">
        <f>G383</f>
        <v>30000</v>
      </c>
      <c r="H382" s="14">
        <f>H383</f>
        <v>50000</v>
      </c>
      <c r="I382" s="341">
        <f>I383</f>
        <v>50000</v>
      </c>
    </row>
    <row r="383" spans="1:9" x14ac:dyDescent="0.3">
      <c r="A383" s="340"/>
      <c r="B383" s="8">
        <v>32</v>
      </c>
      <c r="C383" s="13"/>
      <c r="D383" s="107" t="s">
        <v>36</v>
      </c>
      <c r="E383" s="14">
        <v>8709.94</v>
      </c>
      <c r="F383" s="14">
        <v>30000</v>
      </c>
      <c r="G383" s="14">
        <v>30000</v>
      </c>
      <c r="H383" s="14">
        <v>50000</v>
      </c>
      <c r="I383" s="341">
        <v>50000</v>
      </c>
    </row>
    <row r="384" spans="1:9" x14ac:dyDescent="0.3">
      <c r="A384" s="340"/>
      <c r="B384" s="8"/>
      <c r="C384" s="13"/>
      <c r="D384" s="107"/>
      <c r="E384" s="14"/>
      <c r="F384" s="14"/>
      <c r="G384" s="14"/>
      <c r="H384" s="14"/>
      <c r="I384" s="341"/>
    </row>
    <row r="385" spans="1:9" ht="43.2" x14ac:dyDescent="0.3">
      <c r="A385" s="336" t="s">
        <v>164</v>
      </c>
      <c r="B385" s="128"/>
      <c r="C385" s="102" t="s">
        <v>352</v>
      </c>
      <c r="D385" s="103" t="s">
        <v>353</v>
      </c>
      <c r="E385" s="118">
        <f>E389</f>
        <v>0</v>
      </c>
      <c r="F385" s="118">
        <f>F389</f>
        <v>12000</v>
      </c>
      <c r="G385" s="118">
        <f>G389</f>
        <v>12000</v>
      </c>
      <c r="H385" s="118">
        <f>H389</f>
        <v>24000</v>
      </c>
      <c r="I385" s="337">
        <f>I389</f>
        <v>24000</v>
      </c>
    </row>
    <row r="386" spans="1:9" x14ac:dyDescent="0.3">
      <c r="A386" s="338" t="s">
        <v>142</v>
      </c>
      <c r="B386" s="290">
        <v>81</v>
      </c>
      <c r="C386" s="105"/>
      <c r="D386" s="98" t="s">
        <v>340</v>
      </c>
      <c r="E386" s="119"/>
      <c r="F386" s="119"/>
      <c r="G386" s="119"/>
      <c r="H386" s="131"/>
      <c r="I386" s="343"/>
    </row>
    <row r="387" spans="1:9" x14ac:dyDescent="0.3">
      <c r="A387" s="338" t="s">
        <v>158</v>
      </c>
      <c r="B387" s="290">
        <v>11</v>
      </c>
      <c r="C387" s="105"/>
      <c r="D387" s="98" t="s">
        <v>47</v>
      </c>
      <c r="E387" s="119">
        <v>0</v>
      </c>
      <c r="F387" s="119">
        <v>12000</v>
      </c>
      <c r="G387" s="119">
        <v>12000</v>
      </c>
      <c r="H387" s="119">
        <v>24000</v>
      </c>
      <c r="I387" s="339">
        <v>24000</v>
      </c>
    </row>
    <row r="388" spans="1:9" x14ac:dyDescent="0.3">
      <c r="A388" s="340"/>
      <c r="B388" s="8"/>
      <c r="C388" s="13"/>
      <c r="D388" s="107"/>
      <c r="E388" s="14"/>
      <c r="F388" s="14"/>
      <c r="G388" s="14"/>
      <c r="H388" s="14"/>
      <c r="I388" s="341"/>
    </row>
    <row r="389" spans="1:9" x14ac:dyDescent="0.3">
      <c r="A389" s="342"/>
      <c r="B389" s="124">
        <v>3</v>
      </c>
      <c r="C389" s="130"/>
      <c r="D389" s="254" t="s">
        <v>4</v>
      </c>
      <c r="E389" s="131">
        <f>E390</f>
        <v>0</v>
      </c>
      <c r="F389" s="131">
        <f>F390</f>
        <v>12000</v>
      </c>
      <c r="G389" s="131">
        <f>G390</f>
        <v>12000</v>
      </c>
      <c r="H389" s="131">
        <f>H390</f>
        <v>24000</v>
      </c>
      <c r="I389" s="343">
        <f>I390</f>
        <v>24000</v>
      </c>
    </row>
    <row r="390" spans="1:9" x14ac:dyDescent="0.3">
      <c r="A390" s="340"/>
      <c r="B390" s="8">
        <v>32</v>
      </c>
      <c r="C390" s="13"/>
      <c r="D390" s="107" t="s">
        <v>36</v>
      </c>
      <c r="E390" s="14">
        <v>0</v>
      </c>
      <c r="F390" s="14">
        <v>12000</v>
      </c>
      <c r="G390" s="14">
        <v>12000</v>
      </c>
      <c r="H390" s="14">
        <v>24000</v>
      </c>
      <c r="I390" s="341">
        <v>24000</v>
      </c>
    </row>
    <row r="391" spans="1:9" x14ac:dyDescent="0.3">
      <c r="A391" s="340"/>
      <c r="B391" s="8"/>
      <c r="C391" s="13"/>
      <c r="D391" s="107"/>
      <c r="E391" s="14"/>
      <c r="F391" s="14"/>
      <c r="G391" s="14"/>
      <c r="H391" s="14"/>
      <c r="I391" s="341"/>
    </row>
    <row r="392" spans="1:9" ht="43.2" x14ac:dyDescent="0.3">
      <c r="A392" s="336" t="s">
        <v>164</v>
      </c>
      <c r="B392" s="128"/>
      <c r="C392" s="102" t="s">
        <v>354</v>
      </c>
      <c r="D392" s="103" t="s">
        <v>355</v>
      </c>
      <c r="E392" s="118">
        <f>E396</f>
        <v>0</v>
      </c>
      <c r="F392" s="118">
        <f>F396</f>
        <v>12000</v>
      </c>
      <c r="G392" s="118">
        <f>G396</f>
        <v>15000</v>
      </c>
      <c r="H392" s="118">
        <f>H396</f>
        <v>24000</v>
      </c>
      <c r="I392" s="337">
        <f>I396</f>
        <v>24000</v>
      </c>
    </row>
    <row r="393" spans="1:9" x14ac:dyDescent="0.3">
      <c r="A393" s="338" t="s">
        <v>142</v>
      </c>
      <c r="B393" s="290">
        <v>81</v>
      </c>
      <c r="C393" s="105"/>
      <c r="D393" s="98" t="s">
        <v>340</v>
      </c>
      <c r="E393" s="119"/>
      <c r="F393" s="119"/>
      <c r="G393" s="119"/>
      <c r="H393" s="131"/>
      <c r="I393" s="343"/>
    </row>
    <row r="394" spans="1:9" x14ac:dyDescent="0.3">
      <c r="A394" s="338" t="s">
        <v>158</v>
      </c>
      <c r="B394" s="290">
        <v>11</v>
      </c>
      <c r="C394" s="105"/>
      <c r="D394" s="98" t="s">
        <v>47</v>
      </c>
      <c r="E394" s="119">
        <v>0</v>
      </c>
      <c r="F394" s="119">
        <v>12000</v>
      </c>
      <c r="G394" s="119">
        <v>15000</v>
      </c>
      <c r="H394" s="119">
        <v>24000</v>
      </c>
      <c r="I394" s="339">
        <v>24000</v>
      </c>
    </row>
    <row r="395" spans="1:9" x14ac:dyDescent="0.3">
      <c r="A395" s="340"/>
      <c r="B395" s="8"/>
      <c r="C395" s="13"/>
      <c r="D395" s="107"/>
      <c r="E395" s="14"/>
      <c r="F395" s="14"/>
      <c r="G395" s="14"/>
      <c r="H395" s="14"/>
      <c r="I395" s="341"/>
    </row>
    <row r="396" spans="1:9" x14ac:dyDescent="0.3">
      <c r="A396" s="342"/>
      <c r="B396" s="124">
        <v>3</v>
      </c>
      <c r="C396" s="130"/>
      <c r="D396" s="254" t="s">
        <v>4</v>
      </c>
      <c r="E396" s="131">
        <f>E397</f>
        <v>0</v>
      </c>
      <c r="F396" s="131">
        <f>F397</f>
        <v>12000</v>
      </c>
      <c r="G396" s="131">
        <f>G397</f>
        <v>15000</v>
      </c>
      <c r="H396" s="131">
        <f>H397</f>
        <v>24000</v>
      </c>
      <c r="I396" s="343">
        <f>I397</f>
        <v>24000</v>
      </c>
    </row>
    <row r="397" spans="1:9" x14ac:dyDescent="0.3">
      <c r="A397" s="340"/>
      <c r="B397" s="8">
        <v>32</v>
      </c>
      <c r="C397" s="13"/>
      <c r="D397" s="107" t="s">
        <v>36</v>
      </c>
      <c r="E397" s="14">
        <v>0</v>
      </c>
      <c r="F397" s="14">
        <v>12000</v>
      </c>
      <c r="G397" s="14">
        <v>15000</v>
      </c>
      <c r="H397" s="14">
        <v>24000</v>
      </c>
      <c r="I397" s="341">
        <v>24000</v>
      </c>
    </row>
    <row r="398" spans="1:9" x14ac:dyDescent="0.3">
      <c r="A398" s="340"/>
      <c r="B398" s="8"/>
      <c r="C398" s="13"/>
      <c r="D398" s="107"/>
      <c r="E398" s="14"/>
      <c r="F398" s="14"/>
      <c r="G398" s="14"/>
      <c r="H398" s="14"/>
      <c r="I398" s="341"/>
    </row>
    <row r="399" spans="1:9" ht="43.2" x14ac:dyDescent="0.3">
      <c r="A399" s="336" t="s">
        <v>164</v>
      </c>
      <c r="B399" s="128"/>
      <c r="C399" s="102" t="s">
        <v>356</v>
      </c>
      <c r="D399" s="103" t="s">
        <v>527</v>
      </c>
      <c r="E399" s="118">
        <f>E404</f>
        <v>33350</v>
      </c>
      <c r="F399" s="118">
        <f>F404</f>
        <v>30000</v>
      </c>
      <c r="G399" s="118">
        <f>G404</f>
        <v>500000</v>
      </c>
      <c r="H399" s="118">
        <f>H404</f>
        <v>3000000</v>
      </c>
      <c r="I399" s="337">
        <f>I404</f>
        <v>2500000</v>
      </c>
    </row>
    <row r="400" spans="1:9" x14ac:dyDescent="0.3">
      <c r="A400" s="338" t="s">
        <v>142</v>
      </c>
      <c r="B400" s="290">
        <v>81</v>
      </c>
      <c r="C400" s="105"/>
      <c r="D400" s="98" t="s">
        <v>340</v>
      </c>
      <c r="E400" s="119"/>
      <c r="F400" s="119"/>
      <c r="G400" s="119"/>
      <c r="H400" s="131"/>
      <c r="I400" s="343"/>
    </row>
    <row r="401" spans="1:9" x14ac:dyDescent="0.3">
      <c r="A401" s="338" t="s">
        <v>158</v>
      </c>
      <c r="B401" s="290">
        <v>11</v>
      </c>
      <c r="C401" s="105"/>
      <c r="D401" s="98" t="s">
        <v>47</v>
      </c>
      <c r="E401" s="119">
        <v>33350</v>
      </c>
      <c r="F401" s="119">
        <v>10000</v>
      </c>
      <c r="G401" s="119">
        <v>500000</v>
      </c>
      <c r="H401" s="119">
        <v>1330000</v>
      </c>
      <c r="I401" s="339">
        <v>2500000</v>
      </c>
    </row>
    <row r="402" spans="1:9" x14ac:dyDescent="0.3">
      <c r="A402" s="338"/>
      <c r="B402" s="290">
        <v>52</v>
      </c>
      <c r="C402" s="105"/>
      <c r="D402" s="98" t="s">
        <v>154</v>
      </c>
      <c r="E402" s="119">
        <v>0</v>
      </c>
      <c r="F402" s="119">
        <v>20000</v>
      </c>
      <c r="G402" s="119">
        <v>0</v>
      </c>
      <c r="H402" s="119">
        <v>1670000</v>
      </c>
      <c r="I402" s="339">
        <v>0</v>
      </c>
    </row>
    <row r="403" spans="1:9" x14ac:dyDescent="0.3">
      <c r="A403" s="340"/>
      <c r="B403" s="320"/>
      <c r="C403" s="13"/>
      <c r="D403" s="107"/>
      <c r="E403" s="14"/>
      <c r="F403" s="14"/>
      <c r="G403" s="14"/>
      <c r="H403" s="14"/>
      <c r="I403" s="341"/>
    </row>
    <row r="404" spans="1:9" x14ac:dyDescent="0.3">
      <c r="A404" s="342"/>
      <c r="B404" s="8">
        <v>4</v>
      </c>
      <c r="C404" s="13"/>
      <c r="D404" s="254" t="s">
        <v>437</v>
      </c>
      <c r="E404" s="131">
        <f>E405</f>
        <v>33350</v>
      </c>
      <c r="F404" s="131">
        <f>F405</f>
        <v>30000</v>
      </c>
      <c r="G404" s="131">
        <f>G405</f>
        <v>500000</v>
      </c>
      <c r="H404" s="131">
        <f>H405</f>
        <v>3000000</v>
      </c>
      <c r="I404" s="343">
        <f>I405</f>
        <v>2500000</v>
      </c>
    </row>
    <row r="405" spans="1:9" ht="28.8" x14ac:dyDescent="0.3">
      <c r="A405" s="340"/>
      <c r="B405" s="8">
        <v>42</v>
      </c>
      <c r="C405" s="13"/>
      <c r="D405" s="107" t="s">
        <v>303</v>
      </c>
      <c r="E405" s="14">
        <v>33350</v>
      </c>
      <c r="F405" s="14">
        <v>30000</v>
      </c>
      <c r="G405" s="14">
        <v>500000</v>
      </c>
      <c r="H405" s="14">
        <v>3000000</v>
      </c>
      <c r="I405" s="341">
        <v>2500000</v>
      </c>
    </row>
    <row r="406" spans="1:9" x14ac:dyDescent="0.3">
      <c r="A406" s="340"/>
      <c r="B406" s="8"/>
      <c r="C406" s="13"/>
      <c r="D406" s="107"/>
      <c r="E406" s="14"/>
      <c r="F406" s="14"/>
      <c r="G406" s="14"/>
      <c r="H406" s="14"/>
      <c r="I406" s="341"/>
    </row>
    <row r="407" spans="1:9" x14ac:dyDescent="0.3">
      <c r="A407" s="336" t="s">
        <v>164</v>
      </c>
      <c r="B407" s="128"/>
      <c r="C407" s="102" t="s">
        <v>357</v>
      </c>
      <c r="D407" s="103" t="s">
        <v>358</v>
      </c>
      <c r="E407" s="118">
        <f>E414</f>
        <v>125330.09</v>
      </c>
      <c r="F407" s="118">
        <v>0</v>
      </c>
      <c r="G407" s="118">
        <f>G414</f>
        <v>0</v>
      </c>
      <c r="H407" s="118">
        <f>H414</f>
        <v>0</v>
      </c>
      <c r="I407" s="337">
        <f>I414</f>
        <v>0</v>
      </c>
    </row>
    <row r="408" spans="1:9" x14ac:dyDescent="0.3">
      <c r="A408" s="338" t="s">
        <v>142</v>
      </c>
      <c r="B408" s="290">
        <v>81</v>
      </c>
      <c r="C408" s="105"/>
      <c r="D408" s="98" t="s">
        <v>340</v>
      </c>
      <c r="E408" s="119"/>
      <c r="F408" s="119"/>
      <c r="G408" s="119"/>
      <c r="H408" s="131"/>
      <c r="I408" s="343"/>
    </row>
    <row r="409" spans="1:9" x14ac:dyDescent="0.3">
      <c r="A409" s="338" t="s">
        <v>158</v>
      </c>
      <c r="B409" s="290">
        <v>11</v>
      </c>
      <c r="C409" s="105"/>
      <c r="D409" s="98" t="s">
        <v>47</v>
      </c>
      <c r="E409" s="119">
        <v>120330.09</v>
      </c>
      <c r="F409" s="119">
        <v>0</v>
      </c>
      <c r="G409" s="119">
        <v>0</v>
      </c>
      <c r="H409" s="119">
        <v>0</v>
      </c>
      <c r="I409" s="339">
        <v>0</v>
      </c>
    </row>
    <row r="410" spans="1:9" x14ac:dyDescent="0.3">
      <c r="A410" s="338"/>
      <c r="B410" s="290">
        <v>41</v>
      </c>
      <c r="C410" s="105"/>
      <c r="D410" s="98" t="s">
        <v>51</v>
      </c>
      <c r="E410" s="119">
        <v>0</v>
      </c>
      <c r="F410" s="119">
        <v>0</v>
      </c>
      <c r="G410" s="119">
        <v>0</v>
      </c>
      <c r="H410" s="119">
        <v>0</v>
      </c>
      <c r="I410" s="339">
        <v>0</v>
      </c>
    </row>
    <row r="411" spans="1:9" x14ac:dyDescent="0.3">
      <c r="A411" s="338"/>
      <c r="B411" s="290">
        <v>51</v>
      </c>
      <c r="C411" s="105"/>
      <c r="D411" s="98" t="s">
        <v>24</v>
      </c>
      <c r="E411" s="119">
        <v>5000</v>
      </c>
      <c r="F411" s="119">
        <v>0</v>
      </c>
      <c r="G411" s="119">
        <v>0</v>
      </c>
      <c r="H411" s="119">
        <v>0</v>
      </c>
      <c r="I411" s="339">
        <v>0</v>
      </c>
    </row>
    <row r="412" spans="1:9" x14ac:dyDescent="0.3">
      <c r="A412" s="338"/>
      <c r="B412" s="290">
        <v>52</v>
      </c>
      <c r="C412" s="105"/>
      <c r="D412" s="98" t="s">
        <v>154</v>
      </c>
      <c r="E412" s="119">
        <v>0</v>
      </c>
      <c r="F412" s="119">
        <v>0</v>
      </c>
      <c r="G412" s="119">
        <v>0</v>
      </c>
      <c r="H412" s="119">
        <v>0</v>
      </c>
      <c r="I412" s="339">
        <v>0</v>
      </c>
    </row>
    <row r="413" spans="1:9" x14ac:dyDescent="0.3">
      <c r="A413" s="340"/>
      <c r="B413" s="8"/>
      <c r="C413" s="13"/>
      <c r="D413" s="107"/>
      <c r="E413" s="14"/>
      <c r="F413" s="14"/>
      <c r="G413" s="14"/>
      <c r="H413" s="14"/>
      <c r="I413" s="341"/>
    </row>
    <row r="414" spans="1:9" x14ac:dyDescent="0.3">
      <c r="A414" s="342"/>
      <c r="B414" s="124">
        <v>4</v>
      </c>
      <c r="C414" s="130"/>
      <c r="D414" s="254" t="s">
        <v>437</v>
      </c>
      <c r="E414" s="131">
        <f>E415</f>
        <v>125330.09</v>
      </c>
      <c r="F414" s="131">
        <v>0</v>
      </c>
      <c r="G414" s="131">
        <f>G415</f>
        <v>0</v>
      </c>
      <c r="H414" s="131">
        <f>H415</f>
        <v>0</v>
      </c>
      <c r="I414" s="343">
        <f>I415</f>
        <v>0</v>
      </c>
    </row>
    <row r="415" spans="1:9" ht="28.8" x14ac:dyDescent="0.3">
      <c r="A415" s="340"/>
      <c r="B415" s="8">
        <v>42</v>
      </c>
      <c r="C415" s="13"/>
      <c r="D415" s="107" t="s">
        <v>303</v>
      </c>
      <c r="E415" s="14">
        <v>125330.09</v>
      </c>
      <c r="F415" s="14">
        <v>0</v>
      </c>
      <c r="G415" s="14">
        <v>0</v>
      </c>
      <c r="H415" s="14">
        <v>0</v>
      </c>
      <c r="I415" s="341">
        <v>0</v>
      </c>
    </row>
    <row r="416" spans="1:9" ht="15" customHeight="1" x14ac:dyDescent="0.3">
      <c r="A416" s="340"/>
      <c r="B416" s="8"/>
      <c r="C416" s="13"/>
      <c r="D416" s="107"/>
      <c r="E416" s="14"/>
      <c r="F416" s="14"/>
      <c r="G416" s="14"/>
      <c r="H416" s="14"/>
      <c r="I416" s="341"/>
    </row>
    <row r="417" spans="1:9" ht="46.5" customHeight="1" x14ac:dyDescent="0.3">
      <c r="A417" s="336" t="s">
        <v>164</v>
      </c>
      <c r="B417" s="128"/>
      <c r="C417" s="102" t="s">
        <v>359</v>
      </c>
      <c r="D417" s="103" t="s">
        <v>451</v>
      </c>
      <c r="E417" s="118">
        <f>E421</f>
        <v>0</v>
      </c>
      <c r="F417" s="118">
        <f>F421</f>
        <v>10000</v>
      </c>
      <c r="G417" s="118">
        <f>G421</f>
        <v>10000</v>
      </c>
      <c r="H417" s="118">
        <f>H421</f>
        <v>35000</v>
      </c>
      <c r="I417" s="337">
        <f>I421</f>
        <v>100000</v>
      </c>
    </row>
    <row r="418" spans="1:9" x14ac:dyDescent="0.3">
      <c r="A418" s="338" t="s">
        <v>142</v>
      </c>
      <c r="B418" s="290">
        <v>81</v>
      </c>
      <c r="C418" s="105"/>
      <c r="D418" s="105" t="s">
        <v>340</v>
      </c>
      <c r="E418" s="119"/>
      <c r="F418" s="119"/>
      <c r="G418" s="119"/>
      <c r="H418" s="131"/>
      <c r="I418" s="343"/>
    </row>
    <row r="419" spans="1:9" x14ac:dyDescent="0.3">
      <c r="A419" s="338" t="s">
        <v>158</v>
      </c>
      <c r="B419" s="290">
        <v>11</v>
      </c>
      <c r="C419" s="105"/>
      <c r="D419" s="105" t="s">
        <v>47</v>
      </c>
      <c r="E419" s="119">
        <v>0</v>
      </c>
      <c r="F419" s="119">
        <v>10000</v>
      </c>
      <c r="G419" s="119">
        <v>10000</v>
      </c>
      <c r="H419" s="119">
        <v>35000</v>
      </c>
      <c r="I419" s="339">
        <v>100000</v>
      </c>
    </row>
    <row r="420" spans="1:9" x14ac:dyDescent="0.3">
      <c r="A420" s="340"/>
      <c r="B420" s="8"/>
      <c r="C420" s="13"/>
      <c r="D420" s="13"/>
      <c r="E420" s="14"/>
      <c r="F420" s="14"/>
      <c r="G420" s="14"/>
      <c r="H420" s="5"/>
      <c r="I420" s="335"/>
    </row>
    <row r="421" spans="1:9" x14ac:dyDescent="0.3">
      <c r="A421" s="342"/>
      <c r="B421" s="124">
        <v>3</v>
      </c>
      <c r="C421" s="130"/>
      <c r="D421" s="130" t="s">
        <v>4</v>
      </c>
      <c r="E421" s="131">
        <f>E422</f>
        <v>0</v>
      </c>
      <c r="F421" s="131">
        <f>F422</f>
        <v>10000</v>
      </c>
      <c r="G421" s="131">
        <f>G422</f>
        <v>10000</v>
      </c>
      <c r="H421" s="131">
        <f>H422</f>
        <v>35000</v>
      </c>
      <c r="I421" s="343">
        <f>I422</f>
        <v>100000</v>
      </c>
    </row>
    <row r="422" spans="1:9" x14ac:dyDescent="0.3">
      <c r="A422" s="340"/>
      <c r="B422" s="8">
        <v>32</v>
      </c>
      <c r="C422" s="13"/>
      <c r="D422" s="13" t="s">
        <v>36</v>
      </c>
      <c r="E422" s="14">
        <v>0</v>
      </c>
      <c r="F422" s="14">
        <v>10000</v>
      </c>
      <c r="G422" s="14">
        <v>10000</v>
      </c>
      <c r="H422" s="14">
        <v>35000</v>
      </c>
      <c r="I422" s="341">
        <v>100000</v>
      </c>
    </row>
    <row r="423" spans="1:9" x14ac:dyDescent="0.3">
      <c r="A423" s="334"/>
      <c r="I423" s="401"/>
    </row>
    <row r="424" spans="1:9" ht="50.25" customHeight="1" x14ac:dyDescent="0.3">
      <c r="A424" s="336" t="s">
        <v>164</v>
      </c>
      <c r="B424" s="102"/>
      <c r="C424" s="102" t="s">
        <v>497</v>
      </c>
      <c r="D424" s="103" t="s">
        <v>546</v>
      </c>
      <c r="E424" s="118">
        <v>0</v>
      </c>
      <c r="F424" s="118">
        <v>30000</v>
      </c>
      <c r="G424" s="118">
        <f>G428</f>
        <v>30000</v>
      </c>
      <c r="H424" s="118">
        <v>0</v>
      </c>
      <c r="I424" s="337">
        <v>0</v>
      </c>
    </row>
    <row r="425" spans="1:9" s="322" customFormat="1" x14ac:dyDescent="0.3">
      <c r="A425" s="338" t="s">
        <v>142</v>
      </c>
      <c r="B425" s="290">
        <v>81</v>
      </c>
      <c r="C425" s="105"/>
      <c r="D425" s="105" t="s">
        <v>340</v>
      </c>
      <c r="E425" s="119"/>
      <c r="F425" s="119"/>
      <c r="G425" s="119"/>
      <c r="H425" s="119"/>
      <c r="I425" s="339"/>
    </row>
    <row r="426" spans="1:9" s="322" customFormat="1" x14ac:dyDescent="0.3">
      <c r="A426" s="338" t="s">
        <v>158</v>
      </c>
      <c r="B426" s="290">
        <v>11</v>
      </c>
      <c r="C426" s="105"/>
      <c r="D426" s="105" t="s">
        <v>47</v>
      </c>
      <c r="E426" s="119">
        <v>0</v>
      </c>
      <c r="F426" s="119">
        <v>30000</v>
      </c>
      <c r="G426" s="119">
        <v>30000</v>
      </c>
      <c r="H426" s="119">
        <v>0</v>
      </c>
      <c r="I426" s="339">
        <v>0</v>
      </c>
    </row>
    <row r="427" spans="1:9" x14ac:dyDescent="0.3">
      <c r="A427" s="334"/>
      <c r="E427" s="5"/>
      <c r="F427" s="5"/>
      <c r="G427" s="5"/>
      <c r="H427" s="5"/>
      <c r="I427" s="335"/>
    </row>
    <row r="428" spans="1:9" x14ac:dyDescent="0.3">
      <c r="A428" s="342"/>
      <c r="B428" s="124">
        <v>3</v>
      </c>
      <c r="C428" s="130"/>
      <c r="D428" s="130" t="s">
        <v>4</v>
      </c>
      <c r="E428" s="14">
        <v>0</v>
      </c>
      <c r="F428" s="14">
        <v>30000</v>
      </c>
      <c r="G428" s="14">
        <v>30000</v>
      </c>
      <c r="H428" s="14">
        <v>0</v>
      </c>
      <c r="I428" s="341">
        <v>0</v>
      </c>
    </row>
    <row r="429" spans="1:9" x14ac:dyDescent="0.3">
      <c r="A429" s="342"/>
      <c r="B429" s="124">
        <v>32</v>
      </c>
      <c r="C429" s="130"/>
      <c r="D429" s="13" t="s">
        <v>36</v>
      </c>
      <c r="E429" s="14">
        <v>0</v>
      </c>
      <c r="F429" s="14">
        <v>30000</v>
      </c>
      <c r="G429" s="14">
        <v>30000</v>
      </c>
      <c r="H429" s="14">
        <v>0</v>
      </c>
      <c r="I429" s="341">
        <v>0</v>
      </c>
    </row>
    <row r="430" spans="1:9" x14ac:dyDescent="0.3">
      <c r="A430" s="342"/>
      <c r="B430" s="124"/>
      <c r="C430" s="130"/>
      <c r="D430" s="13"/>
      <c r="E430" s="14"/>
      <c r="F430" s="14"/>
      <c r="G430" s="14"/>
      <c r="H430" s="14"/>
      <c r="I430" s="341"/>
    </row>
    <row r="431" spans="1:9" ht="28.8" x14ac:dyDescent="0.3">
      <c r="A431" s="402" t="s">
        <v>164</v>
      </c>
      <c r="B431" s="403"/>
      <c r="C431" s="404" t="s">
        <v>313</v>
      </c>
      <c r="D431" s="344" t="s">
        <v>540</v>
      </c>
      <c r="E431" s="118">
        <v>0</v>
      </c>
      <c r="F431" s="118">
        <v>0</v>
      </c>
      <c r="G431" s="118">
        <f>G436</f>
        <v>15000</v>
      </c>
      <c r="H431" s="118">
        <v>0</v>
      </c>
      <c r="I431" s="337">
        <v>0</v>
      </c>
    </row>
    <row r="432" spans="1:9" x14ac:dyDescent="0.3">
      <c r="A432" s="342" t="s">
        <v>142</v>
      </c>
      <c r="B432" s="386">
        <v>45</v>
      </c>
      <c r="C432" s="398"/>
      <c r="D432" s="387" t="s">
        <v>273</v>
      </c>
      <c r="E432" s="14"/>
      <c r="F432" s="14"/>
      <c r="G432" s="14"/>
      <c r="H432" s="14"/>
      <c r="I432" s="341"/>
    </row>
    <row r="433" spans="1:9" s="322" customFormat="1" x14ac:dyDescent="0.3">
      <c r="A433" s="338" t="s">
        <v>158</v>
      </c>
      <c r="B433" s="386">
        <v>11</v>
      </c>
      <c r="C433" s="387"/>
      <c r="D433" s="387" t="s">
        <v>47</v>
      </c>
      <c r="E433" s="119">
        <v>0</v>
      </c>
      <c r="F433" s="119">
        <v>0</v>
      </c>
      <c r="G433" s="119">
        <f>G436</f>
        <v>15000</v>
      </c>
      <c r="H433" s="119">
        <v>0</v>
      </c>
      <c r="I433" s="339">
        <v>0</v>
      </c>
    </row>
    <row r="434" spans="1:9" s="322" customFormat="1" x14ac:dyDescent="0.3">
      <c r="A434" s="338"/>
      <c r="B434" s="386">
        <v>41</v>
      </c>
      <c r="C434" s="387"/>
      <c r="D434" s="387" t="s">
        <v>51</v>
      </c>
      <c r="E434" s="119">
        <v>0</v>
      </c>
      <c r="F434" s="119">
        <v>0</v>
      </c>
      <c r="G434" s="119">
        <v>0</v>
      </c>
      <c r="H434" s="119">
        <v>0</v>
      </c>
      <c r="I434" s="339">
        <v>0</v>
      </c>
    </row>
    <row r="435" spans="1:9" x14ac:dyDescent="0.3">
      <c r="A435" s="342"/>
      <c r="B435" s="405"/>
      <c r="C435" s="398"/>
      <c r="D435" s="405"/>
      <c r="E435" s="14"/>
      <c r="F435" s="14"/>
      <c r="G435" s="14"/>
      <c r="H435" s="14"/>
      <c r="I435" s="341"/>
    </row>
    <row r="436" spans="1:9" x14ac:dyDescent="0.3">
      <c r="A436" s="342"/>
      <c r="B436" s="397">
        <v>3</v>
      </c>
      <c r="C436" s="398"/>
      <c r="D436" s="398" t="s">
        <v>4</v>
      </c>
      <c r="E436" s="14">
        <v>0</v>
      </c>
      <c r="F436" s="14">
        <v>0</v>
      </c>
      <c r="G436" s="14">
        <v>15000</v>
      </c>
      <c r="H436" s="14">
        <v>0</v>
      </c>
      <c r="I436" s="341">
        <v>0</v>
      </c>
    </row>
    <row r="437" spans="1:9" x14ac:dyDescent="0.3">
      <c r="A437" s="342"/>
      <c r="B437" s="397">
        <v>32</v>
      </c>
      <c r="C437" s="398"/>
      <c r="D437" s="394" t="s">
        <v>36</v>
      </c>
      <c r="E437" s="14">
        <v>0</v>
      </c>
      <c r="F437" s="14">
        <v>0</v>
      </c>
      <c r="G437" s="14">
        <v>15000</v>
      </c>
      <c r="H437" s="14">
        <v>0</v>
      </c>
      <c r="I437" s="341">
        <v>0</v>
      </c>
    </row>
    <row r="438" spans="1:9" x14ac:dyDescent="0.3">
      <c r="A438" s="406"/>
      <c r="B438" s="407"/>
      <c r="C438" s="408"/>
      <c r="D438" s="409"/>
      <c r="E438" s="284"/>
      <c r="F438" s="284"/>
      <c r="G438" s="284"/>
      <c r="H438" s="284"/>
      <c r="I438" s="410"/>
    </row>
  </sheetData>
  <mergeCells count="3">
    <mergeCell ref="A2:D2"/>
    <mergeCell ref="A4:D4"/>
    <mergeCell ref="A195:D195"/>
  </mergeCells>
  <pageMargins left="0.70866141732283472" right="0" top="0.74803149606299213" bottom="0.74803149606299213" header="0.31496062992125984" footer="0.31496062992125984"/>
  <pageSetup paperSize="9" scale="57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AB7FD-455B-49FF-951A-E223BA887F36}">
  <sheetPr>
    <tabColor theme="9" tint="-0.249977111117893"/>
    <pageSetUpPr fitToPage="1"/>
  </sheetPr>
  <dimension ref="A1:I166"/>
  <sheetViews>
    <sheetView workbookViewId="0">
      <selection activeCell="D24" sqref="D24"/>
    </sheetView>
  </sheetViews>
  <sheetFormatPr defaultRowHeight="14.4" x14ac:dyDescent="0.3"/>
  <cols>
    <col min="1" max="1" width="12.109375" style="1" customWidth="1"/>
    <col min="2" max="2" width="9.109375" style="1" customWidth="1"/>
    <col min="3" max="3" width="10.109375" style="1" customWidth="1"/>
    <col min="4" max="4" width="61.44140625" style="1" customWidth="1"/>
    <col min="5" max="5" width="21.44140625" style="1" customWidth="1"/>
    <col min="6" max="6" width="20" style="1" customWidth="1"/>
    <col min="7" max="7" width="20.88671875" style="1" customWidth="1"/>
    <col min="8" max="8" width="21.33203125" customWidth="1"/>
    <col min="9" max="9" width="22" customWidth="1"/>
  </cols>
  <sheetData>
    <row r="1" spans="1:9" ht="32.4" x14ac:dyDescent="0.3">
      <c r="A1" s="123" t="s">
        <v>132</v>
      </c>
      <c r="B1" s="52" t="s">
        <v>133</v>
      </c>
      <c r="C1" s="52" t="s">
        <v>135</v>
      </c>
      <c r="D1" s="53" t="s">
        <v>266</v>
      </c>
      <c r="E1" s="53" t="s">
        <v>510</v>
      </c>
      <c r="F1" s="53" t="s">
        <v>506</v>
      </c>
      <c r="G1" s="53" t="s">
        <v>511</v>
      </c>
      <c r="H1" s="132" t="s">
        <v>508</v>
      </c>
      <c r="I1" s="133" t="s">
        <v>509</v>
      </c>
    </row>
    <row r="2" spans="1:9" ht="34.5" customHeight="1" x14ac:dyDescent="0.35">
      <c r="A2" s="530" t="s">
        <v>363</v>
      </c>
      <c r="B2" s="525"/>
      <c r="C2" s="525"/>
      <c r="D2" s="525"/>
      <c r="E2" s="115">
        <f>E4</f>
        <v>2624973.69</v>
      </c>
      <c r="F2" s="115">
        <f>F4</f>
        <v>3244000</v>
      </c>
      <c r="G2" s="115">
        <f>G4</f>
        <v>5041000</v>
      </c>
      <c r="H2" s="115">
        <f>H4</f>
        <v>4344000</v>
      </c>
      <c r="I2" s="211">
        <f>I4</f>
        <v>1864000</v>
      </c>
    </row>
    <row r="3" spans="1:9" ht="16.2" x14ac:dyDescent="0.35">
      <c r="A3" s="69"/>
      <c r="B3" s="64"/>
      <c r="C3" s="64"/>
      <c r="D3" s="64"/>
      <c r="E3" s="114"/>
      <c r="F3" s="114"/>
      <c r="G3" s="114"/>
      <c r="H3" s="175"/>
      <c r="I3" s="167"/>
    </row>
    <row r="4" spans="1:9" ht="16.2" x14ac:dyDescent="0.35">
      <c r="A4" s="531" t="s">
        <v>364</v>
      </c>
      <c r="B4" s="527"/>
      <c r="C4" s="527"/>
      <c r="D4" s="527"/>
      <c r="E4" s="156">
        <f>E6+E62+E157</f>
        <v>2624973.69</v>
      </c>
      <c r="F4" s="156">
        <f>F6+F62+F157</f>
        <v>3244000</v>
      </c>
      <c r="G4" s="156">
        <f>G6+G62+G157</f>
        <v>5041000</v>
      </c>
      <c r="H4" s="156">
        <f>H6+H62+H157</f>
        <v>4344000</v>
      </c>
      <c r="I4" s="212">
        <f>I6+I62+I157</f>
        <v>1864000</v>
      </c>
    </row>
    <row r="5" spans="1:9" ht="15.6" x14ac:dyDescent="0.3">
      <c r="A5" s="69"/>
      <c r="B5" s="64"/>
      <c r="C5" s="64"/>
      <c r="D5" s="64"/>
      <c r="E5" s="114"/>
      <c r="F5" s="114"/>
      <c r="G5" s="114"/>
      <c r="H5" s="114"/>
      <c r="I5" s="213"/>
    </row>
    <row r="6" spans="1:9" ht="32.4" x14ac:dyDescent="0.35">
      <c r="A6" s="99" t="s">
        <v>137</v>
      </c>
      <c r="B6" s="100"/>
      <c r="C6" s="100">
        <v>1014</v>
      </c>
      <c r="D6" s="129" t="s">
        <v>365</v>
      </c>
      <c r="E6" s="116">
        <f>E8+E16+E24+E31+E38+E47+E55</f>
        <v>352890.17</v>
      </c>
      <c r="F6" s="116">
        <f>F8+F16+F24+F31+F38+F47+F55</f>
        <v>620000</v>
      </c>
      <c r="G6" s="116">
        <f>G8+G16+G24+G31+G38+G47+G55</f>
        <v>617000</v>
      </c>
      <c r="H6" s="116">
        <f>H8+H16+H24+H31+H38+H47+H55</f>
        <v>640000</v>
      </c>
      <c r="I6" s="210">
        <f>I8+I16+I24+I31+I38+I47+I55</f>
        <v>690000</v>
      </c>
    </row>
    <row r="7" spans="1:9" x14ac:dyDescent="0.3">
      <c r="A7" s="2"/>
      <c r="E7" s="5"/>
      <c r="F7" s="5"/>
      <c r="G7" s="5"/>
      <c r="H7" s="5"/>
      <c r="I7" s="6"/>
    </row>
    <row r="8" spans="1:9" ht="28.8" x14ac:dyDescent="0.3">
      <c r="A8" s="101" t="s">
        <v>141</v>
      </c>
      <c r="B8" s="102"/>
      <c r="C8" s="102" t="s">
        <v>366</v>
      </c>
      <c r="D8" s="103" t="s">
        <v>367</v>
      </c>
      <c r="E8" s="118">
        <f>E13</f>
        <v>22838.5</v>
      </c>
      <c r="F8" s="118">
        <f>F13</f>
        <v>40000</v>
      </c>
      <c r="G8" s="118">
        <f>G13</f>
        <v>50000</v>
      </c>
      <c r="H8" s="118">
        <f>H13</f>
        <v>40000</v>
      </c>
      <c r="I8" s="204">
        <f>I13</f>
        <v>40000</v>
      </c>
    </row>
    <row r="9" spans="1:9" x14ac:dyDescent="0.3">
      <c r="A9" s="104" t="s">
        <v>142</v>
      </c>
      <c r="B9" s="105">
        <v>49</v>
      </c>
      <c r="C9" s="105"/>
      <c r="D9" s="105" t="s">
        <v>368</v>
      </c>
      <c r="E9" s="119"/>
      <c r="F9" s="119"/>
      <c r="G9" s="119"/>
      <c r="H9" s="131"/>
      <c r="I9" s="214"/>
    </row>
    <row r="10" spans="1:9" x14ac:dyDescent="0.3">
      <c r="A10" s="104" t="s">
        <v>158</v>
      </c>
      <c r="B10" s="105">
        <v>11</v>
      </c>
      <c r="C10" s="105"/>
      <c r="D10" s="105" t="s">
        <v>47</v>
      </c>
      <c r="E10" s="119">
        <v>22838.5</v>
      </c>
      <c r="F10" s="119">
        <v>20000</v>
      </c>
      <c r="G10" s="119">
        <v>30000</v>
      </c>
      <c r="H10" s="119">
        <v>35000</v>
      </c>
      <c r="I10" s="203">
        <v>40000</v>
      </c>
    </row>
    <row r="11" spans="1:9" x14ac:dyDescent="0.3">
      <c r="A11" s="104"/>
      <c r="B11" s="105">
        <v>52</v>
      </c>
      <c r="C11" s="105"/>
      <c r="D11" s="105" t="s">
        <v>234</v>
      </c>
      <c r="E11" s="119">
        <v>0</v>
      </c>
      <c r="F11" s="119">
        <v>20000</v>
      </c>
      <c r="G11" s="119">
        <v>20000</v>
      </c>
      <c r="H11" s="119">
        <v>5000</v>
      </c>
      <c r="I11" s="203">
        <v>0</v>
      </c>
    </row>
    <row r="12" spans="1:9" x14ac:dyDescent="0.3">
      <c r="A12" s="2"/>
      <c r="E12" s="5"/>
      <c r="F12" s="5"/>
      <c r="G12" s="5"/>
      <c r="H12" s="14"/>
      <c r="I12" s="15"/>
    </row>
    <row r="13" spans="1:9" x14ac:dyDescent="0.3">
      <c r="A13" s="125"/>
      <c r="B13" s="124">
        <v>3</v>
      </c>
      <c r="C13" s="130"/>
      <c r="D13" s="130" t="s">
        <v>4</v>
      </c>
      <c r="E13" s="131">
        <f>E14</f>
        <v>22838.5</v>
      </c>
      <c r="F13" s="131">
        <f>F14</f>
        <v>40000</v>
      </c>
      <c r="G13" s="131">
        <f>G14</f>
        <v>50000</v>
      </c>
      <c r="H13" s="131">
        <f>H14</f>
        <v>40000</v>
      </c>
      <c r="I13" s="214">
        <f>I14</f>
        <v>40000</v>
      </c>
    </row>
    <row r="14" spans="1:9" x14ac:dyDescent="0.3">
      <c r="A14" s="106"/>
      <c r="B14" s="8">
        <v>32</v>
      </c>
      <c r="C14" s="8"/>
      <c r="D14" s="13" t="s">
        <v>36</v>
      </c>
      <c r="E14" s="14">
        <v>22838.5</v>
      </c>
      <c r="F14" s="14">
        <v>40000</v>
      </c>
      <c r="G14" s="14">
        <v>50000</v>
      </c>
      <c r="H14" s="14">
        <v>40000</v>
      </c>
      <c r="I14" s="15">
        <v>40000</v>
      </c>
    </row>
    <row r="15" spans="1:9" x14ac:dyDescent="0.3">
      <c r="A15" s="106"/>
      <c r="B15" s="13"/>
      <c r="C15" s="8"/>
      <c r="D15" s="13"/>
      <c r="E15" s="14"/>
      <c r="F15" s="14"/>
      <c r="G15" s="14"/>
      <c r="H15" s="14"/>
      <c r="I15" s="15"/>
    </row>
    <row r="16" spans="1:9" x14ac:dyDescent="0.3">
      <c r="A16" s="101" t="s">
        <v>141</v>
      </c>
      <c r="B16" s="102"/>
      <c r="C16" s="102" t="s">
        <v>369</v>
      </c>
      <c r="D16" s="102" t="s">
        <v>370</v>
      </c>
      <c r="E16" s="118">
        <f>E21</f>
        <v>161251.82</v>
      </c>
      <c r="F16" s="118">
        <f>F21</f>
        <v>320000</v>
      </c>
      <c r="G16" s="118">
        <f>G21</f>
        <v>320000</v>
      </c>
      <c r="H16" s="118">
        <f>H21</f>
        <v>320000</v>
      </c>
      <c r="I16" s="204">
        <f>I21</f>
        <v>320000</v>
      </c>
    </row>
    <row r="17" spans="1:9" x14ac:dyDescent="0.3">
      <c r="A17" s="104" t="s">
        <v>142</v>
      </c>
      <c r="B17" s="105">
        <v>49</v>
      </c>
      <c r="C17" s="105"/>
      <c r="D17" s="105" t="s">
        <v>368</v>
      </c>
      <c r="E17" s="119"/>
      <c r="F17" s="119"/>
      <c r="G17" s="119"/>
      <c r="H17" s="131"/>
      <c r="I17" s="214"/>
    </row>
    <row r="18" spans="1:9" x14ac:dyDescent="0.3">
      <c r="A18" s="104" t="s">
        <v>158</v>
      </c>
      <c r="B18" s="105">
        <v>11</v>
      </c>
      <c r="C18" s="105"/>
      <c r="D18" s="105" t="s">
        <v>47</v>
      </c>
      <c r="E18" s="119">
        <v>123889.19</v>
      </c>
      <c r="F18" s="119">
        <v>290000</v>
      </c>
      <c r="G18" s="119">
        <v>290000</v>
      </c>
      <c r="H18" s="119">
        <v>290000</v>
      </c>
      <c r="I18" s="203">
        <v>290000</v>
      </c>
    </row>
    <row r="19" spans="1:9" x14ac:dyDescent="0.3">
      <c r="A19" s="104"/>
      <c r="B19" s="105">
        <v>41</v>
      </c>
      <c r="C19" s="105"/>
      <c r="D19" s="105" t="s">
        <v>185</v>
      </c>
      <c r="E19" s="119">
        <v>37362.629999999997</v>
      </c>
      <c r="F19" s="119">
        <v>30000</v>
      </c>
      <c r="G19" s="119">
        <v>30000</v>
      </c>
      <c r="H19" s="119">
        <v>30000</v>
      </c>
      <c r="I19" s="203">
        <v>30000</v>
      </c>
    </row>
    <row r="20" spans="1:9" x14ac:dyDescent="0.3">
      <c r="A20" s="2"/>
      <c r="E20" s="5"/>
      <c r="F20" s="5"/>
      <c r="G20" s="5"/>
      <c r="H20" s="14"/>
      <c r="I20" s="15"/>
    </row>
    <row r="21" spans="1:9" x14ac:dyDescent="0.3">
      <c r="A21" s="125"/>
      <c r="B21" s="124">
        <v>3</v>
      </c>
      <c r="C21" s="130"/>
      <c r="D21" s="130" t="s">
        <v>4</v>
      </c>
      <c r="E21" s="131">
        <f>E22</f>
        <v>161251.82</v>
      </c>
      <c r="F21" s="131">
        <f>F22</f>
        <v>320000</v>
      </c>
      <c r="G21" s="131">
        <f>G22</f>
        <v>320000</v>
      </c>
      <c r="H21" s="131">
        <f>H22</f>
        <v>320000</v>
      </c>
      <c r="I21" s="214">
        <f>I22</f>
        <v>320000</v>
      </c>
    </row>
    <row r="22" spans="1:9" x14ac:dyDescent="0.3">
      <c r="A22" s="106"/>
      <c r="B22" s="8">
        <v>35</v>
      </c>
      <c r="C22" s="8"/>
      <c r="D22" s="13" t="s">
        <v>38</v>
      </c>
      <c r="E22" s="14">
        <v>161251.82</v>
      </c>
      <c r="F22" s="14">
        <v>320000</v>
      </c>
      <c r="G22" s="14">
        <v>320000</v>
      </c>
      <c r="H22" s="14">
        <v>320000</v>
      </c>
      <c r="I22" s="15">
        <v>320000</v>
      </c>
    </row>
    <row r="23" spans="1:9" x14ac:dyDescent="0.3">
      <c r="A23" s="2"/>
      <c r="E23" s="5"/>
      <c r="F23" s="5"/>
      <c r="G23" s="5"/>
      <c r="H23" s="14"/>
      <c r="I23" s="15"/>
    </row>
    <row r="24" spans="1:9" ht="33.6" customHeight="1" x14ac:dyDescent="0.3">
      <c r="A24" s="101" t="s">
        <v>141</v>
      </c>
      <c r="B24" s="102"/>
      <c r="C24" s="102" t="s">
        <v>371</v>
      </c>
      <c r="D24" s="286" t="s">
        <v>567</v>
      </c>
      <c r="E24" s="118">
        <f>E28</f>
        <v>0</v>
      </c>
      <c r="F24" s="118">
        <f>F28</f>
        <v>0</v>
      </c>
      <c r="G24" s="118">
        <f>G28</f>
        <v>7000</v>
      </c>
      <c r="H24" s="118">
        <f>H28</f>
        <v>0</v>
      </c>
      <c r="I24" s="204">
        <f>I28</f>
        <v>0</v>
      </c>
    </row>
    <row r="25" spans="1:9" x14ac:dyDescent="0.3">
      <c r="A25" s="126" t="s">
        <v>142</v>
      </c>
      <c r="B25" s="250">
        <v>62</v>
      </c>
      <c r="C25" s="250"/>
      <c r="D25" s="250" t="s">
        <v>93</v>
      </c>
      <c r="E25" s="252"/>
      <c r="F25" s="252"/>
      <c r="G25" s="252"/>
      <c r="H25" s="256"/>
      <c r="I25" s="216"/>
    </row>
    <row r="26" spans="1:9" x14ac:dyDescent="0.3">
      <c r="A26" s="126" t="s">
        <v>158</v>
      </c>
      <c r="B26" s="250">
        <v>11</v>
      </c>
      <c r="C26" s="250"/>
      <c r="D26" s="250" t="s">
        <v>47</v>
      </c>
      <c r="E26" s="252">
        <v>0</v>
      </c>
      <c r="F26" s="252">
        <v>0</v>
      </c>
      <c r="G26" s="252">
        <v>7000</v>
      </c>
      <c r="H26" s="252">
        <v>0</v>
      </c>
      <c r="I26" s="234">
        <v>0</v>
      </c>
    </row>
    <row r="27" spans="1:9" x14ac:dyDescent="0.3">
      <c r="A27" s="265"/>
      <c r="B27" s="4"/>
      <c r="C27" s="4"/>
      <c r="D27" s="4"/>
      <c r="E27" s="165"/>
      <c r="F27" s="165"/>
      <c r="G27" s="165"/>
      <c r="H27" s="263"/>
      <c r="I27" s="264"/>
    </row>
    <row r="28" spans="1:9" x14ac:dyDescent="0.3">
      <c r="A28" s="260"/>
      <c r="B28" s="261">
        <v>3</v>
      </c>
      <c r="C28" s="266"/>
      <c r="D28" s="266" t="s">
        <v>4</v>
      </c>
      <c r="E28" s="256">
        <f>E29</f>
        <v>0</v>
      </c>
      <c r="F28" s="256">
        <f>F29</f>
        <v>0</v>
      </c>
      <c r="G28" s="256">
        <f>G29</f>
        <v>7000</v>
      </c>
      <c r="H28" s="256">
        <f>H29</f>
        <v>0</v>
      </c>
      <c r="I28" s="216">
        <f>I29</f>
        <v>0</v>
      </c>
    </row>
    <row r="29" spans="1:9" x14ac:dyDescent="0.3">
      <c r="A29" s="258"/>
      <c r="B29" s="262">
        <v>32</v>
      </c>
      <c r="C29" s="262"/>
      <c r="D29" s="259" t="s">
        <v>36</v>
      </c>
      <c r="E29" s="263">
        <v>0</v>
      </c>
      <c r="F29" s="263">
        <v>0</v>
      </c>
      <c r="G29" s="263">
        <v>7000</v>
      </c>
      <c r="H29" s="263">
        <v>0</v>
      </c>
      <c r="I29" s="264">
        <v>0</v>
      </c>
    </row>
    <row r="30" spans="1:9" x14ac:dyDescent="0.3">
      <c r="A30" s="106"/>
      <c r="B30" s="8"/>
      <c r="C30" s="8"/>
      <c r="D30" s="13"/>
      <c r="E30" s="14"/>
      <c r="F30" s="14"/>
      <c r="G30" s="14"/>
      <c r="H30" s="14"/>
      <c r="I30" s="15"/>
    </row>
    <row r="31" spans="1:9" ht="28.8" x14ac:dyDescent="0.3">
      <c r="A31" s="101" t="s">
        <v>141</v>
      </c>
      <c r="B31" s="128"/>
      <c r="C31" s="128" t="s">
        <v>372</v>
      </c>
      <c r="D31" s="103" t="s">
        <v>454</v>
      </c>
      <c r="E31" s="118">
        <f>E35</f>
        <v>60105.01</v>
      </c>
      <c r="F31" s="118">
        <f>F35</f>
        <v>0</v>
      </c>
      <c r="G31" s="118">
        <f>G35</f>
        <v>0</v>
      </c>
      <c r="H31" s="118">
        <f>H35</f>
        <v>0</v>
      </c>
      <c r="I31" s="204">
        <f>I35</f>
        <v>0</v>
      </c>
    </row>
    <row r="32" spans="1:9" x14ac:dyDescent="0.3">
      <c r="A32" s="104" t="s">
        <v>142</v>
      </c>
      <c r="B32" s="290">
        <v>49</v>
      </c>
      <c r="C32" s="127"/>
      <c r="D32" s="105" t="s">
        <v>368</v>
      </c>
      <c r="E32" s="119"/>
      <c r="F32" s="119"/>
      <c r="G32" s="119"/>
      <c r="H32" s="131"/>
      <c r="I32" s="214"/>
    </row>
    <row r="33" spans="1:9" x14ac:dyDescent="0.3">
      <c r="A33" s="104" t="s">
        <v>158</v>
      </c>
      <c r="B33" s="290">
        <v>11</v>
      </c>
      <c r="C33" s="127"/>
      <c r="D33" s="105" t="s">
        <v>47</v>
      </c>
      <c r="E33" s="119">
        <v>60105.01</v>
      </c>
      <c r="F33" s="119">
        <v>0</v>
      </c>
      <c r="G33" s="119">
        <v>0</v>
      </c>
      <c r="H33" s="119">
        <v>0</v>
      </c>
      <c r="I33" s="203">
        <v>0</v>
      </c>
    </row>
    <row r="34" spans="1:9" x14ac:dyDescent="0.3">
      <c r="A34" s="106"/>
      <c r="B34" s="8"/>
      <c r="C34" s="8"/>
      <c r="D34" s="13"/>
      <c r="E34" s="14"/>
      <c r="F34" s="14"/>
      <c r="G34" s="14"/>
      <c r="H34" s="14"/>
      <c r="I34" s="15"/>
    </row>
    <row r="35" spans="1:9" x14ac:dyDescent="0.3">
      <c r="A35" s="125"/>
      <c r="B35" s="124">
        <v>3</v>
      </c>
      <c r="C35" s="124"/>
      <c r="D35" s="130" t="s">
        <v>4</v>
      </c>
      <c r="E35" s="131">
        <f>E36</f>
        <v>60105.01</v>
      </c>
      <c r="F35" s="131">
        <f>F36</f>
        <v>0</v>
      </c>
      <c r="G35" s="131">
        <f>G36</f>
        <v>0</v>
      </c>
      <c r="H35" s="131">
        <f>H36</f>
        <v>0</v>
      </c>
      <c r="I35" s="214">
        <f>I36</f>
        <v>0</v>
      </c>
    </row>
    <row r="36" spans="1:9" x14ac:dyDescent="0.3">
      <c r="A36" s="106"/>
      <c r="B36" s="8">
        <v>35</v>
      </c>
      <c r="C36" s="8"/>
      <c r="D36" s="13" t="s">
        <v>38</v>
      </c>
      <c r="E36" s="14">
        <v>60105.01</v>
      </c>
      <c r="F36" s="14">
        <v>0</v>
      </c>
      <c r="G36" s="14">
        <v>0</v>
      </c>
      <c r="H36" s="14">
        <v>0</v>
      </c>
      <c r="I36" s="15">
        <v>0</v>
      </c>
    </row>
    <row r="37" spans="1:9" x14ac:dyDescent="0.3">
      <c r="A37" s="106"/>
      <c r="B37" s="8"/>
      <c r="C37" s="8"/>
      <c r="D37" s="13"/>
      <c r="E37" s="14"/>
      <c r="F37" s="14"/>
      <c r="G37" s="14"/>
      <c r="H37" s="14"/>
      <c r="I37" s="15"/>
    </row>
    <row r="38" spans="1:9" x14ac:dyDescent="0.3">
      <c r="A38" s="101" t="s">
        <v>164</v>
      </c>
      <c r="B38" s="319"/>
      <c r="C38" s="128" t="s">
        <v>373</v>
      </c>
      <c r="D38" s="102" t="s">
        <v>374</v>
      </c>
      <c r="E38" s="118">
        <f>E44</f>
        <v>93239.54</v>
      </c>
      <c r="F38" s="118">
        <f>F44</f>
        <v>250000</v>
      </c>
      <c r="G38" s="118">
        <f>G44</f>
        <v>200000</v>
      </c>
      <c r="H38" s="118">
        <f>H44</f>
        <v>200000</v>
      </c>
      <c r="I38" s="204">
        <f>I44</f>
        <v>200000</v>
      </c>
    </row>
    <row r="39" spans="1:9" x14ac:dyDescent="0.3">
      <c r="A39" s="104" t="s">
        <v>142</v>
      </c>
      <c r="B39" s="290">
        <v>45</v>
      </c>
      <c r="C39" s="127"/>
      <c r="D39" s="105" t="s">
        <v>273</v>
      </c>
      <c r="E39" s="119"/>
      <c r="F39" s="119"/>
      <c r="G39" s="119"/>
      <c r="H39" s="131"/>
      <c r="I39" s="214"/>
    </row>
    <row r="40" spans="1:9" x14ac:dyDescent="0.3">
      <c r="A40" s="104" t="s">
        <v>158</v>
      </c>
      <c r="B40" s="290">
        <v>11</v>
      </c>
      <c r="C40" s="127"/>
      <c r="D40" s="105" t="s">
        <v>47</v>
      </c>
      <c r="E40" s="119">
        <v>0</v>
      </c>
      <c r="F40" s="119">
        <v>10000</v>
      </c>
      <c r="G40" s="119">
        <v>5000</v>
      </c>
      <c r="H40" s="119">
        <v>55000</v>
      </c>
      <c r="I40" s="203">
        <v>100000</v>
      </c>
    </row>
    <row r="41" spans="1:9" x14ac:dyDescent="0.3">
      <c r="A41" s="104"/>
      <c r="B41" s="290">
        <v>51</v>
      </c>
      <c r="C41" s="127"/>
      <c r="D41" s="105" t="s">
        <v>24</v>
      </c>
      <c r="E41" s="119">
        <v>0</v>
      </c>
      <c r="F41" s="119">
        <v>100000</v>
      </c>
      <c r="G41" s="119">
        <v>100000</v>
      </c>
      <c r="H41" s="119">
        <v>0</v>
      </c>
      <c r="I41" s="203">
        <v>0</v>
      </c>
    </row>
    <row r="42" spans="1:9" x14ac:dyDescent="0.3">
      <c r="A42" s="104"/>
      <c r="B42" s="290">
        <v>71</v>
      </c>
      <c r="C42" s="127"/>
      <c r="D42" s="105" t="s">
        <v>375</v>
      </c>
      <c r="E42" s="119">
        <v>93239.54</v>
      </c>
      <c r="F42" s="119">
        <v>140000</v>
      </c>
      <c r="G42" s="119">
        <v>95000</v>
      </c>
      <c r="H42" s="119">
        <v>145000</v>
      </c>
      <c r="I42" s="203">
        <v>100000</v>
      </c>
    </row>
    <row r="43" spans="1:9" x14ac:dyDescent="0.3">
      <c r="A43" s="104"/>
      <c r="B43" s="127"/>
      <c r="C43" s="127"/>
      <c r="D43" s="105"/>
      <c r="E43" s="119"/>
      <c r="F43" s="119"/>
      <c r="G43" s="119"/>
      <c r="H43" s="131"/>
      <c r="I43" s="214"/>
    </row>
    <row r="44" spans="1:9" x14ac:dyDescent="0.3">
      <c r="A44" s="125"/>
      <c r="B44" s="124">
        <v>3</v>
      </c>
      <c r="C44" s="124"/>
      <c r="D44" s="130" t="s">
        <v>4</v>
      </c>
      <c r="E44" s="131">
        <f>E45</f>
        <v>93239.54</v>
      </c>
      <c r="F44" s="131">
        <f>F45</f>
        <v>250000</v>
      </c>
      <c r="G44" s="131">
        <f>G45</f>
        <v>200000</v>
      </c>
      <c r="H44" s="131">
        <f>H45</f>
        <v>200000</v>
      </c>
      <c r="I44" s="214">
        <f>I45</f>
        <v>200000</v>
      </c>
    </row>
    <row r="45" spans="1:9" x14ac:dyDescent="0.3">
      <c r="A45" s="106"/>
      <c r="B45" s="8">
        <v>38</v>
      </c>
      <c r="C45" s="8"/>
      <c r="D45" s="13" t="s">
        <v>159</v>
      </c>
      <c r="E45" s="14">
        <v>93239.54</v>
      </c>
      <c r="F45" s="14">
        <v>250000</v>
      </c>
      <c r="G45" s="14">
        <v>200000</v>
      </c>
      <c r="H45" s="14">
        <v>200000</v>
      </c>
      <c r="I45" s="15">
        <v>200000</v>
      </c>
    </row>
    <row r="46" spans="1:9" x14ac:dyDescent="0.3">
      <c r="A46" s="106"/>
      <c r="B46" s="8"/>
      <c r="C46" s="8"/>
      <c r="D46" s="13"/>
      <c r="E46" s="14"/>
      <c r="F46" s="14"/>
      <c r="G46" s="14"/>
      <c r="H46" s="14"/>
      <c r="I46" s="15"/>
    </row>
    <row r="47" spans="1:9" x14ac:dyDescent="0.3">
      <c r="A47" s="101" t="s">
        <v>164</v>
      </c>
      <c r="B47" s="128"/>
      <c r="C47" s="128" t="s">
        <v>376</v>
      </c>
      <c r="D47" s="103" t="s">
        <v>377</v>
      </c>
      <c r="E47" s="118">
        <f>E52</f>
        <v>15455.3</v>
      </c>
      <c r="F47" s="118">
        <f>F52</f>
        <v>10000</v>
      </c>
      <c r="G47" s="118">
        <f>G52</f>
        <v>10000</v>
      </c>
      <c r="H47" s="118">
        <f>H52</f>
        <v>50000</v>
      </c>
      <c r="I47" s="204">
        <f>I52</f>
        <v>100000</v>
      </c>
    </row>
    <row r="48" spans="1:9" x14ac:dyDescent="0.3">
      <c r="A48" s="104" t="s">
        <v>142</v>
      </c>
      <c r="B48" s="290">
        <v>82</v>
      </c>
      <c r="C48" s="127"/>
      <c r="D48" s="105" t="s">
        <v>378</v>
      </c>
      <c r="E48" s="119"/>
      <c r="F48" s="119"/>
      <c r="G48" s="119"/>
      <c r="H48" s="131"/>
      <c r="I48" s="214"/>
    </row>
    <row r="49" spans="1:9" x14ac:dyDescent="0.3">
      <c r="A49" s="104" t="s">
        <v>158</v>
      </c>
      <c r="B49" s="290">
        <v>11</v>
      </c>
      <c r="C49" s="127"/>
      <c r="D49" s="105" t="s">
        <v>47</v>
      </c>
      <c r="E49" s="119">
        <v>15455.3</v>
      </c>
      <c r="F49" s="119">
        <v>10000</v>
      </c>
      <c r="G49" s="119">
        <v>10000</v>
      </c>
      <c r="H49" s="119">
        <v>50000</v>
      </c>
      <c r="I49" s="203">
        <v>100000</v>
      </c>
    </row>
    <row r="50" spans="1:9" x14ac:dyDescent="0.3">
      <c r="A50" s="104"/>
      <c r="B50" s="290">
        <v>52</v>
      </c>
      <c r="C50" s="127"/>
      <c r="D50" s="105" t="s">
        <v>154</v>
      </c>
      <c r="E50" s="119">
        <v>0</v>
      </c>
      <c r="F50" s="119">
        <v>0</v>
      </c>
      <c r="G50" s="119">
        <v>0</v>
      </c>
      <c r="H50" s="119">
        <v>0</v>
      </c>
      <c r="I50" s="203">
        <v>0</v>
      </c>
    </row>
    <row r="51" spans="1:9" x14ac:dyDescent="0.3">
      <c r="A51" s="106"/>
      <c r="B51" s="8"/>
      <c r="C51" s="8"/>
      <c r="D51" s="13"/>
      <c r="E51" s="14"/>
      <c r="F51" s="14"/>
      <c r="G51" s="14"/>
      <c r="H51" s="14"/>
      <c r="I51" s="15"/>
    </row>
    <row r="52" spans="1:9" x14ac:dyDescent="0.3">
      <c r="A52" s="125"/>
      <c r="B52" s="124">
        <v>3</v>
      </c>
      <c r="C52" s="124"/>
      <c r="D52" s="130" t="s">
        <v>4</v>
      </c>
      <c r="E52" s="131">
        <f>E53</f>
        <v>15455.3</v>
      </c>
      <c r="F52" s="131">
        <f>F53</f>
        <v>10000</v>
      </c>
      <c r="G52" s="131">
        <f>G53</f>
        <v>10000</v>
      </c>
      <c r="H52" s="131">
        <f>H53</f>
        <v>50000</v>
      </c>
      <c r="I52" s="214">
        <f>I53</f>
        <v>100000</v>
      </c>
    </row>
    <row r="53" spans="1:9" x14ac:dyDescent="0.3">
      <c r="A53" s="106"/>
      <c r="B53" s="8">
        <v>32</v>
      </c>
      <c r="C53" s="8"/>
      <c r="D53" s="13" t="s">
        <v>36</v>
      </c>
      <c r="E53" s="14">
        <v>15455.3</v>
      </c>
      <c r="F53" s="14">
        <v>10000</v>
      </c>
      <c r="G53" s="14">
        <v>10000</v>
      </c>
      <c r="H53" s="14">
        <v>50000</v>
      </c>
      <c r="I53" s="15">
        <v>100000</v>
      </c>
    </row>
    <row r="54" spans="1:9" x14ac:dyDescent="0.3">
      <c r="A54" s="106"/>
      <c r="B54" s="8"/>
      <c r="C54" s="8"/>
      <c r="D54" s="13"/>
      <c r="E54" s="14"/>
      <c r="F54" s="14"/>
      <c r="G54" s="14"/>
      <c r="H54" s="14"/>
      <c r="I54" s="15"/>
    </row>
    <row r="55" spans="1:9" ht="28.8" x14ac:dyDescent="0.3">
      <c r="A55" s="101" t="s">
        <v>164</v>
      </c>
      <c r="B55" s="128"/>
      <c r="C55" s="128" t="s">
        <v>379</v>
      </c>
      <c r="D55" s="103" t="s">
        <v>380</v>
      </c>
      <c r="E55" s="118">
        <f>E59</f>
        <v>0</v>
      </c>
      <c r="F55" s="118">
        <f>F59</f>
        <v>0</v>
      </c>
      <c r="G55" s="118">
        <f>G59</f>
        <v>30000</v>
      </c>
      <c r="H55" s="118">
        <f>H59</f>
        <v>30000</v>
      </c>
      <c r="I55" s="204">
        <f>I59</f>
        <v>30000</v>
      </c>
    </row>
    <row r="56" spans="1:9" x14ac:dyDescent="0.3">
      <c r="A56" s="104" t="s">
        <v>142</v>
      </c>
      <c r="B56" s="290">
        <v>62</v>
      </c>
      <c r="C56" s="127"/>
      <c r="D56" s="105" t="s">
        <v>93</v>
      </c>
      <c r="E56" s="119"/>
      <c r="F56" s="119"/>
      <c r="G56" s="119"/>
      <c r="H56" s="131"/>
      <c r="I56" s="214"/>
    </row>
    <row r="57" spans="1:9" x14ac:dyDescent="0.3">
      <c r="A57" s="104" t="s">
        <v>158</v>
      </c>
      <c r="B57" s="290">
        <v>11</v>
      </c>
      <c r="C57" s="127"/>
      <c r="D57" s="105" t="s">
        <v>47</v>
      </c>
      <c r="E57" s="119">
        <v>0</v>
      </c>
      <c r="F57" s="119">
        <v>0</v>
      </c>
      <c r="G57" s="119">
        <v>30000</v>
      </c>
      <c r="H57" s="119">
        <v>30000</v>
      </c>
      <c r="I57" s="203">
        <v>30000</v>
      </c>
    </row>
    <row r="58" spans="1:9" x14ac:dyDescent="0.3">
      <c r="A58" s="104"/>
      <c r="B58" s="127"/>
      <c r="C58" s="127"/>
      <c r="D58" s="105"/>
      <c r="E58" s="119"/>
      <c r="F58" s="119"/>
      <c r="G58" s="119"/>
      <c r="H58" s="131"/>
      <c r="I58" s="214"/>
    </row>
    <row r="59" spans="1:9" x14ac:dyDescent="0.3">
      <c r="A59" s="125"/>
      <c r="B59" s="124">
        <v>3</v>
      </c>
      <c r="C59" s="124"/>
      <c r="D59" s="130" t="s">
        <v>4</v>
      </c>
      <c r="E59" s="131">
        <f>E60</f>
        <v>0</v>
      </c>
      <c r="F59" s="131">
        <f>F60</f>
        <v>0</v>
      </c>
      <c r="G59" s="131">
        <f>G60</f>
        <v>30000</v>
      </c>
      <c r="H59" s="131">
        <f>H60</f>
        <v>30000</v>
      </c>
      <c r="I59" s="214">
        <f>I60</f>
        <v>30000</v>
      </c>
    </row>
    <row r="60" spans="1:9" x14ac:dyDescent="0.3">
      <c r="A60" s="106"/>
      <c r="B60" s="8">
        <v>32</v>
      </c>
      <c r="C60" s="8"/>
      <c r="D60" s="13" t="s">
        <v>36</v>
      </c>
      <c r="E60" s="14">
        <v>0</v>
      </c>
      <c r="F60" s="14">
        <v>0</v>
      </c>
      <c r="G60" s="14">
        <v>30000</v>
      </c>
      <c r="H60" s="14">
        <v>30000</v>
      </c>
      <c r="I60" s="15">
        <v>30000</v>
      </c>
    </row>
    <row r="61" spans="1:9" x14ac:dyDescent="0.3">
      <c r="A61" s="104"/>
      <c r="B61" s="127"/>
      <c r="C61" s="127"/>
      <c r="D61" s="105"/>
      <c r="E61" s="119"/>
      <c r="F61" s="119"/>
      <c r="G61" s="119"/>
      <c r="H61" s="131"/>
      <c r="I61" s="214"/>
    </row>
    <row r="62" spans="1:9" ht="28.8" x14ac:dyDescent="0.3">
      <c r="A62" s="109" t="s">
        <v>137</v>
      </c>
      <c r="B62" s="277"/>
      <c r="C62" s="277">
        <v>1015</v>
      </c>
      <c r="D62" s="278" t="s">
        <v>549</v>
      </c>
      <c r="E62" s="121">
        <f>E64+E72+E82+E91+E100+E109+E118+E127+E134+E141+E149</f>
        <v>2264083.52</v>
      </c>
      <c r="F62" s="121">
        <f>F64+F72+F82+F91+F100+F109+F118+F127+F134+F141</f>
        <v>2589000</v>
      </c>
      <c r="G62" s="121">
        <f>G64+G72+G82+G91+G100+G109+G118+G127+G134+G141</f>
        <v>4404000</v>
      </c>
      <c r="H62" s="121">
        <f>H64+H72+H82+H91+H100+H109+H118+H127+H134+H141</f>
        <v>3684000</v>
      </c>
      <c r="I62" s="205">
        <f>I64+I72+I82+I91+I100+I109+I118+I127+I134+I141</f>
        <v>1154000</v>
      </c>
    </row>
    <row r="63" spans="1:9" x14ac:dyDescent="0.3">
      <c r="A63" s="104"/>
      <c r="B63" s="127"/>
      <c r="C63" s="127"/>
      <c r="D63" s="105"/>
      <c r="E63" s="119"/>
      <c r="F63" s="119"/>
      <c r="G63" s="119"/>
      <c r="H63" s="131"/>
      <c r="I63" s="214"/>
    </row>
    <row r="64" spans="1:9" ht="28.8" x14ac:dyDescent="0.3">
      <c r="A64" s="101" t="s">
        <v>164</v>
      </c>
      <c r="B64" s="128"/>
      <c r="C64" s="128" t="s">
        <v>381</v>
      </c>
      <c r="D64" s="103" t="s">
        <v>382</v>
      </c>
      <c r="E64" s="118">
        <f>E69</f>
        <v>2531.25</v>
      </c>
      <c r="F64" s="118">
        <f>F69</f>
        <v>30000</v>
      </c>
      <c r="G64" s="118">
        <f>G69</f>
        <v>30000</v>
      </c>
      <c r="H64" s="118">
        <f>H69</f>
        <v>30000</v>
      </c>
      <c r="I64" s="204">
        <f>I69</f>
        <v>30000</v>
      </c>
    </row>
    <row r="65" spans="1:9" x14ac:dyDescent="0.3">
      <c r="A65" s="104" t="s">
        <v>142</v>
      </c>
      <c r="B65" s="290">
        <v>49</v>
      </c>
      <c r="C65" s="127"/>
      <c r="D65" s="105" t="s">
        <v>368</v>
      </c>
      <c r="E65" s="119"/>
      <c r="F65" s="119"/>
      <c r="G65" s="119"/>
      <c r="H65" s="131"/>
      <c r="I65" s="214"/>
    </row>
    <row r="66" spans="1:9" x14ac:dyDescent="0.3">
      <c r="A66" s="104" t="s">
        <v>158</v>
      </c>
      <c r="B66" s="290">
        <v>11</v>
      </c>
      <c r="C66" s="127"/>
      <c r="D66" s="105" t="s">
        <v>47</v>
      </c>
      <c r="E66" s="119">
        <v>2531.25</v>
      </c>
      <c r="F66" s="119">
        <v>0</v>
      </c>
      <c r="G66" s="119">
        <v>0</v>
      </c>
      <c r="H66" s="119">
        <v>0</v>
      </c>
      <c r="I66" s="203">
        <v>30000</v>
      </c>
    </row>
    <row r="67" spans="1:9" x14ac:dyDescent="0.3">
      <c r="A67" s="104"/>
      <c r="B67" s="290">
        <v>52</v>
      </c>
      <c r="C67" s="127"/>
      <c r="D67" s="105" t="s">
        <v>383</v>
      </c>
      <c r="E67" s="119">
        <v>0</v>
      </c>
      <c r="F67" s="119">
        <v>30000</v>
      </c>
      <c r="G67" s="119">
        <v>30000</v>
      </c>
      <c r="H67" s="119">
        <v>30000</v>
      </c>
      <c r="I67" s="203">
        <v>0</v>
      </c>
    </row>
    <row r="68" spans="1:9" x14ac:dyDescent="0.3">
      <c r="A68" s="106"/>
      <c r="B68" s="8"/>
      <c r="C68" s="8"/>
      <c r="D68" s="13"/>
      <c r="E68" s="14"/>
      <c r="F68" s="14"/>
      <c r="G68" s="14"/>
      <c r="H68" s="14"/>
      <c r="I68" s="15"/>
    </row>
    <row r="69" spans="1:9" x14ac:dyDescent="0.3">
      <c r="A69" s="125"/>
      <c r="B69" s="124">
        <v>3</v>
      </c>
      <c r="C69" s="124"/>
      <c r="D69" s="130" t="s">
        <v>4</v>
      </c>
      <c r="E69" s="131">
        <f>E70</f>
        <v>2531.25</v>
      </c>
      <c r="F69" s="131">
        <f>F70</f>
        <v>30000</v>
      </c>
      <c r="G69" s="131">
        <f>G70</f>
        <v>30000</v>
      </c>
      <c r="H69" s="131">
        <f>H70</f>
        <v>30000</v>
      </c>
      <c r="I69" s="214">
        <f>I70</f>
        <v>30000</v>
      </c>
    </row>
    <row r="70" spans="1:9" x14ac:dyDescent="0.3">
      <c r="A70" s="106"/>
      <c r="B70" s="8">
        <v>32</v>
      </c>
      <c r="C70" s="8"/>
      <c r="D70" s="13" t="s">
        <v>36</v>
      </c>
      <c r="E70" s="14">
        <v>2531.25</v>
      </c>
      <c r="F70" s="14">
        <v>30000</v>
      </c>
      <c r="G70" s="269">
        <v>30000</v>
      </c>
      <c r="H70" s="14">
        <v>30000</v>
      </c>
      <c r="I70" s="15">
        <v>30000</v>
      </c>
    </row>
    <row r="71" spans="1:9" x14ac:dyDescent="0.3">
      <c r="A71" s="106"/>
      <c r="B71" s="8"/>
      <c r="C71" s="8"/>
      <c r="D71" s="13"/>
      <c r="E71" s="14"/>
      <c r="F71" s="14"/>
      <c r="G71" s="14"/>
      <c r="H71" s="14"/>
      <c r="I71" s="15"/>
    </row>
    <row r="72" spans="1:9" ht="28.8" x14ac:dyDescent="0.3">
      <c r="A72" s="101" t="s">
        <v>164</v>
      </c>
      <c r="B72" s="128"/>
      <c r="C72" s="128" t="s">
        <v>384</v>
      </c>
      <c r="D72" s="103" t="s">
        <v>385</v>
      </c>
      <c r="E72" s="118">
        <f>E79</f>
        <v>1589800.81</v>
      </c>
      <c r="F72" s="118">
        <f>F79</f>
        <v>1000000</v>
      </c>
      <c r="G72" s="118">
        <f>G79</f>
        <v>1300000</v>
      </c>
      <c r="H72" s="118">
        <f>H79</f>
        <v>1000000</v>
      </c>
      <c r="I72" s="204">
        <f>I79</f>
        <v>500000</v>
      </c>
    </row>
    <row r="73" spans="1:9" x14ac:dyDescent="0.3">
      <c r="A73" s="104" t="s">
        <v>142</v>
      </c>
      <c r="B73" s="290">
        <v>52</v>
      </c>
      <c r="C73" s="127"/>
      <c r="D73" s="105" t="s">
        <v>85</v>
      </c>
      <c r="E73" s="119"/>
      <c r="F73" s="119"/>
      <c r="G73" s="119"/>
      <c r="H73" s="131"/>
      <c r="I73" s="214"/>
    </row>
    <row r="74" spans="1:9" x14ac:dyDescent="0.3">
      <c r="A74" s="104" t="s">
        <v>158</v>
      </c>
      <c r="B74" s="290">
        <v>11</v>
      </c>
      <c r="C74" s="127"/>
      <c r="D74" s="105" t="s">
        <v>47</v>
      </c>
      <c r="E74" s="252">
        <v>1327771.1200000001</v>
      </c>
      <c r="F74" s="119">
        <v>48000</v>
      </c>
      <c r="G74" s="119">
        <v>430000</v>
      </c>
      <c r="H74" s="119">
        <v>200000</v>
      </c>
      <c r="I74" s="203">
        <v>500000</v>
      </c>
    </row>
    <row r="75" spans="1:9" x14ac:dyDescent="0.3">
      <c r="A75" s="104"/>
      <c r="B75" s="290">
        <v>51</v>
      </c>
      <c r="C75" s="127"/>
      <c r="D75" s="105" t="s">
        <v>24</v>
      </c>
      <c r="E75" s="119">
        <v>229029.69</v>
      </c>
      <c r="F75" s="119">
        <v>172000</v>
      </c>
      <c r="G75" s="119">
        <v>172000</v>
      </c>
      <c r="H75" s="119">
        <v>550000</v>
      </c>
      <c r="I75" s="203">
        <v>0</v>
      </c>
    </row>
    <row r="76" spans="1:9" x14ac:dyDescent="0.3">
      <c r="A76" s="104"/>
      <c r="B76" s="290">
        <v>52</v>
      </c>
      <c r="C76" s="127"/>
      <c r="D76" s="105" t="s">
        <v>154</v>
      </c>
      <c r="E76" s="119">
        <v>0</v>
      </c>
      <c r="F76" s="119">
        <v>780000</v>
      </c>
      <c r="G76" s="119">
        <v>648000</v>
      </c>
      <c r="H76" s="119">
        <v>250000</v>
      </c>
      <c r="I76" s="203">
        <v>0</v>
      </c>
    </row>
    <row r="77" spans="1:9" x14ac:dyDescent="0.3">
      <c r="A77" s="104"/>
      <c r="B77" s="290">
        <v>71</v>
      </c>
      <c r="C77" s="127"/>
      <c r="D77" s="105" t="s">
        <v>473</v>
      </c>
      <c r="E77" s="119">
        <v>0</v>
      </c>
      <c r="F77" s="119">
        <v>0</v>
      </c>
      <c r="G77" s="119">
        <v>50000</v>
      </c>
      <c r="H77" s="119">
        <v>0</v>
      </c>
      <c r="I77" s="203">
        <v>0</v>
      </c>
    </row>
    <row r="78" spans="1:9" x14ac:dyDescent="0.3">
      <c r="A78" s="106"/>
      <c r="B78" s="320"/>
      <c r="C78" s="8"/>
      <c r="D78" s="13"/>
      <c r="E78" s="14"/>
      <c r="F78" s="14"/>
      <c r="G78" s="14"/>
      <c r="H78" s="14"/>
      <c r="I78" s="15"/>
    </row>
    <row r="79" spans="1:9" x14ac:dyDescent="0.3">
      <c r="A79" s="106"/>
      <c r="B79" s="124">
        <v>3</v>
      </c>
      <c r="C79" s="124"/>
      <c r="D79" s="130" t="s">
        <v>4</v>
      </c>
      <c r="E79" s="14">
        <f>E80</f>
        <v>1589800.81</v>
      </c>
      <c r="F79" s="14">
        <f>F80</f>
        <v>1000000</v>
      </c>
      <c r="G79" s="14">
        <f>G80</f>
        <v>1300000</v>
      </c>
      <c r="H79" s="14">
        <f>H80</f>
        <v>1000000</v>
      </c>
      <c r="I79" s="15">
        <f>I80</f>
        <v>500000</v>
      </c>
    </row>
    <row r="80" spans="1:9" x14ac:dyDescent="0.3">
      <c r="A80" s="106"/>
      <c r="B80" s="8">
        <v>38</v>
      </c>
      <c r="C80" s="8"/>
      <c r="D80" s="13" t="s">
        <v>40</v>
      </c>
      <c r="E80" s="14">
        <v>1589800.81</v>
      </c>
      <c r="F80" s="14">
        <v>1000000</v>
      </c>
      <c r="G80" s="14">
        <v>1300000</v>
      </c>
      <c r="H80" s="14">
        <v>1000000</v>
      </c>
      <c r="I80" s="15">
        <v>500000</v>
      </c>
    </row>
    <row r="81" spans="1:9" x14ac:dyDescent="0.3">
      <c r="A81" s="106"/>
      <c r="B81" s="8"/>
      <c r="C81" s="8"/>
      <c r="D81" s="13"/>
      <c r="E81" s="14"/>
      <c r="F81" s="14"/>
      <c r="G81" s="14"/>
      <c r="H81" s="14"/>
      <c r="I81" s="15"/>
    </row>
    <row r="82" spans="1:9" x14ac:dyDescent="0.3">
      <c r="A82" s="101" t="s">
        <v>164</v>
      </c>
      <c r="B82" s="102"/>
      <c r="C82" s="102" t="s">
        <v>386</v>
      </c>
      <c r="D82" s="103" t="s">
        <v>387</v>
      </c>
      <c r="E82" s="118">
        <f>E88</f>
        <v>293268.23</v>
      </c>
      <c r="F82" s="118">
        <f>F88</f>
        <v>1300000</v>
      </c>
      <c r="G82" s="118">
        <f>G88</f>
        <v>700000</v>
      </c>
      <c r="H82" s="118">
        <f>H88</f>
        <v>0</v>
      </c>
      <c r="I82" s="204">
        <f>I88</f>
        <v>0</v>
      </c>
    </row>
    <row r="83" spans="1:9" x14ac:dyDescent="0.3">
      <c r="A83" s="104" t="s">
        <v>142</v>
      </c>
      <c r="B83" s="105">
        <v>91</v>
      </c>
      <c r="C83" s="105"/>
      <c r="D83" s="98" t="s">
        <v>153</v>
      </c>
      <c r="E83" s="119"/>
      <c r="F83" s="119"/>
      <c r="G83" s="119"/>
      <c r="H83" s="131"/>
      <c r="I83" s="214"/>
    </row>
    <row r="84" spans="1:9" x14ac:dyDescent="0.3">
      <c r="A84" s="104" t="s">
        <v>158</v>
      </c>
      <c r="B84" s="105">
        <v>11</v>
      </c>
      <c r="C84" s="105"/>
      <c r="D84" s="105" t="s">
        <v>47</v>
      </c>
      <c r="E84" s="119">
        <v>245375.75</v>
      </c>
      <c r="F84" s="119">
        <v>19000</v>
      </c>
      <c r="G84" s="119">
        <v>0</v>
      </c>
      <c r="H84" s="119">
        <v>0</v>
      </c>
      <c r="I84" s="203">
        <v>0</v>
      </c>
    </row>
    <row r="85" spans="1:9" x14ac:dyDescent="0.3">
      <c r="A85" s="104"/>
      <c r="B85" s="105">
        <v>51</v>
      </c>
      <c r="C85" s="105"/>
      <c r="D85" s="105" t="s">
        <v>24</v>
      </c>
      <c r="E85" s="119">
        <v>35461.279999999999</v>
      </c>
      <c r="F85" s="119">
        <v>320000</v>
      </c>
      <c r="G85" s="119">
        <v>0</v>
      </c>
      <c r="H85" s="119">
        <v>0</v>
      </c>
      <c r="I85" s="203">
        <v>0</v>
      </c>
    </row>
    <row r="86" spans="1:9" x14ac:dyDescent="0.3">
      <c r="A86" s="104"/>
      <c r="B86" s="105">
        <v>52</v>
      </c>
      <c r="C86" s="105"/>
      <c r="D86" s="105" t="s">
        <v>234</v>
      </c>
      <c r="E86" s="119">
        <v>0</v>
      </c>
      <c r="F86" s="119">
        <v>961000</v>
      </c>
      <c r="G86" s="119">
        <v>700000</v>
      </c>
      <c r="H86" s="119">
        <v>0</v>
      </c>
      <c r="I86" s="203">
        <v>0</v>
      </c>
    </row>
    <row r="87" spans="1:9" x14ac:dyDescent="0.3">
      <c r="A87" s="104"/>
      <c r="B87" s="105"/>
      <c r="C87" s="105"/>
      <c r="D87" s="105"/>
      <c r="E87" s="119"/>
      <c r="F87" s="119"/>
      <c r="G87" s="119"/>
      <c r="H87" s="131"/>
      <c r="I87" s="214"/>
    </row>
    <row r="88" spans="1:9" x14ac:dyDescent="0.3">
      <c r="A88" s="125"/>
      <c r="B88" s="124">
        <v>4</v>
      </c>
      <c r="C88" s="130"/>
      <c r="D88" s="130" t="s">
        <v>437</v>
      </c>
      <c r="E88" s="131">
        <f>E89</f>
        <v>293268.23</v>
      </c>
      <c r="F88" s="131">
        <f>F89</f>
        <v>1300000</v>
      </c>
      <c r="G88" s="131">
        <f>G89</f>
        <v>700000</v>
      </c>
      <c r="H88" s="131">
        <f>H89</f>
        <v>0</v>
      </c>
      <c r="I88" s="214">
        <f>I89</f>
        <v>0</v>
      </c>
    </row>
    <row r="89" spans="1:9" x14ac:dyDescent="0.3">
      <c r="A89" s="106"/>
      <c r="B89" s="8">
        <v>42</v>
      </c>
      <c r="C89" s="13"/>
      <c r="D89" s="13" t="s">
        <v>300</v>
      </c>
      <c r="E89" s="14">
        <v>293268.23</v>
      </c>
      <c r="F89" s="14">
        <v>1300000</v>
      </c>
      <c r="G89" s="14">
        <v>700000</v>
      </c>
      <c r="H89" s="14">
        <v>0</v>
      </c>
      <c r="I89" s="15">
        <v>0</v>
      </c>
    </row>
    <row r="90" spans="1:9" x14ac:dyDescent="0.3">
      <c r="A90" s="106"/>
      <c r="B90" s="8"/>
      <c r="C90" s="13"/>
      <c r="D90" s="13"/>
      <c r="E90" s="14"/>
      <c r="F90" s="14"/>
      <c r="G90" s="14"/>
      <c r="H90" s="14"/>
      <c r="I90" s="15"/>
    </row>
    <row r="91" spans="1:9" x14ac:dyDescent="0.3">
      <c r="A91" s="101" t="s">
        <v>164</v>
      </c>
      <c r="B91" s="102"/>
      <c r="C91" s="102" t="s">
        <v>388</v>
      </c>
      <c r="D91" s="103" t="s">
        <v>389</v>
      </c>
      <c r="E91" s="118">
        <f>E97</f>
        <v>6500</v>
      </c>
      <c r="F91" s="118">
        <f>F97</f>
        <v>30000</v>
      </c>
      <c r="G91" s="118">
        <f>G97</f>
        <v>100000</v>
      </c>
      <c r="H91" s="118">
        <f>H97</f>
        <v>1250000</v>
      </c>
      <c r="I91" s="204">
        <f>I97</f>
        <v>500000</v>
      </c>
    </row>
    <row r="92" spans="1:9" x14ac:dyDescent="0.3">
      <c r="A92" s="104" t="s">
        <v>142</v>
      </c>
      <c r="B92" s="105">
        <v>91</v>
      </c>
      <c r="C92" s="127"/>
      <c r="D92" s="105" t="s">
        <v>153</v>
      </c>
      <c r="E92" s="119"/>
      <c r="F92" s="119"/>
      <c r="G92" s="119"/>
      <c r="H92" s="131"/>
      <c r="I92" s="214"/>
    </row>
    <row r="93" spans="1:9" x14ac:dyDescent="0.3">
      <c r="A93" s="104" t="s">
        <v>158</v>
      </c>
      <c r="B93" s="105">
        <v>11</v>
      </c>
      <c r="C93" s="105"/>
      <c r="D93" s="105" t="s">
        <v>47</v>
      </c>
      <c r="E93" s="119">
        <v>6500</v>
      </c>
      <c r="F93" s="119">
        <v>30000</v>
      </c>
      <c r="G93" s="119">
        <v>0</v>
      </c>
      <c r="H93" s="119">
        <v>910000</v>
      </c>
      <c r="I93" s="203">
        <v>160000</v>
      </c>
    </row>
    <row r="94" spans="1:9" x14ac:dyDescent="0.3">
      <c r="A94" s="104"/>
      <c r="B94" s="105">
        <v>51</v>
      </c>
      <c r="C94" s="105"/>
      <c r="D94" s="105" t="s">
        <v>24</v>
      </c>
      <c r="E94" s="119">
        <v>0</v>
      </c>
      <c r="F94" s="119">
        <v>0</v>
      </c>
      <c r="G94" s="119">
        <v>100000</v>
      </c>
      <c r="H94" s="119">
        <v>0</v>
      </c>
      <c r="I94" s="203">
        <v>0</v>
      </c>
    </row>
    <row r="95" spans="1:9" x14ac:dyDescent="0.3">
      <c r="A95" s="104"/>
      <c r="B95" s="105">
        <v>52</v>
      </c>
      <c r="C95" s="127"/>
      <c r="D95" s="105" t="s">
        <v>154</v>
      </c>
      <c r="E95" s="119">
        <v>0</v>
      </c>
      <c r="F95" s="119">
        <v>0</v>
      </c>
      <c r="G95" s="119">
        <v>0</v>
      </c>
      <c r="H95" s="119">
        <v>340000</v>
      </c>
      <c r="I95" s="203">
        <v>340000</v>
      </c>
    </row>
    <row r="96" spans="1:9" x14ac:dyDescent="0.3">
      <c r="A96" s="104"/>
      <c r="B96" s="105"/>
      <c r="C96" s="127"/>
      <c r="D96" s="105"/>
      <c r="E96" s="119"/>
      <c r="F96" s="119"/>
      <c r="G96" s="119"/>
      <c r="H96" s="131"/>
      <c r="I96" s="214"/>
    </row>
    <row r="97" spans="1:9" x14ac:dyDescent="0.3">
      <c r="A97" s="104"/>
      <c r="B97" s="124">
        <v>4</v>
      </c>
      <c r="C97" s="130"/>
      <c r="D97" s="130" t="s">
        <v>437</v>
      </c>
      <c r="E97" s="131">
        <f>E98</f>
        <v>6500</v>
      </c>
      <c r="F97" s="131">
        <f>F98</f>
        <v>30000</v>
      </c>
      <c r="G97" s="131">
        <f>G98</f>
        <v>100000</v>
      </c>
      <c r="H97" s="131">
        <f>H98</f>
        <v>1250000</v>
      </c>
      <c r="I97" s="214">
        <f>I98</f>
        <v>500000</v>
      </c>
    </row>
    <row r="98" spans="1:9" x14ac:dyDescent="0.3">
      <c r="A98" s="106"/>
      <c r="B98" s="8">
        <v>42</v>
      </c>
      <c r="C98" s="8"/>
      <c r="D98" s="13" t="s">
        <v>300</v>
      </c>
      <c r="E98" s="14">
        <v>6500</v>
      </c>
      <c r="F98" s="14">
        <v>30000</v>
      </c>
      <c r="G98" s="14">
        <v>100000</v>
      </c>
      <c r="H98" s="14">
        <v>1250000</v>
      </c>
      <c r="I98" s="15">
        <v>500000</v>
      </c>
    </row>
    <row r="99" spans="1:9" x14ac:dyDescent="0.3">
      <c r="A99" s="106"/>
      <c r="B99" s="8"/>
      <c r="C99" s="13"/>
      <c r="D99" s="13"/>
      <c r="E99" s="14"/>
      <c r="F99" s="14"/>
      <c r="G99" s="14"/>
      <c r="H99" s="14"/>
      <c r="I99" s="15"/>
    </row>
    <row r="100" spans="1:9" ht="28.8" x14ac:dyDescent="0.3">
      <c r="A100" s="101" t="s">
        <v>164</v>
      </c>
      <c r="B100" s="102"/>
      <c r="C100" s="102" t="s">
        <v>390</v>
      </c>
      <c r="D100" s="103" t="s">
        <v>576</v>
      </c>
      <c r="E100" s="118">
        <f>E106</f>
        <v>0</v>
      </c>
      <c r="F100" s="118">
        <f>F106</f>
        <v>21000</v>
      </c>
      <c r="G100" s="118">
        <f>G106</f>
        <v>2000000</v>
      </c>
      <c r="H100" s="118">
        <f>H106</f>
        <v>1300000</v>
      </c>
      <c r="I100" s="204">
        <f>I106</f>
        <v>20000</v>
      </c>
    </row>
    <row r="101" spans="1:9" x14ac:dyDescent="0.3">
      <c r="A101" s="104" t="s">
        <v>142</v>
      </c>
      <c r="B101" s="105">
        <v>42</v>
      </c>
      <c r="C101" s="105"/>
      <c r="D101" s="105" t="s">
        <v>391</v>
      </c>
      <c r="E101" s="119"/>
      <c r="F101" s="119"/>
      <c r="G101" s="119"/>
      <c r="H101" s="131"/>
      <c r="I101" s="214"/>
    </row>
    <row r="102" spans="1:9" x14ac:dyDescent="0.3">
      <c r="A102" s="104" t="s">
        <v>158</v>
      </c>
      <c r="B102" s="105">
        <v>11</v>
      </c>
      <c r="C102" s="105"/>
      <c r="D102" s="105" t="s">
        <v>47</v>
      </c>
      <c r="E102" s="119">
        <v>0</v>
      </c>
      <c r="F102" s="119">
        <v>0</v>
      </c>
      <c r="G102" s="119">
        <v>780000</v>
      </c>
      <c r="H102" s="119">
        <v>1000000</v>
      </c>
      <c r="I102" s="203">
        <v>20000</v>
      </c>
    </row>
    <row r="103" spans="1:9" x14ac:dyDescent="0.3">
      <c r="A103" s="104"/>
      <c r="B103" s="105">
        <v>51</v>
      </c>
      <c r="C103" s="105"/>
      <c r="D103" s="105" t="s">
        <v>24</v>
      </c>
      <c r="E103" s="119">
        <v>0</v>
      </c>
      <c r="F103" s="119">
        <v>0</v>
      </c>
      <c r="G103" s="119">
        <v>0</v>
      </c>
      <c r="H103" s="119">
        <v>300000</v>
      </c>
      <c r="I103" s="203">
        <v>0</v>
      </c>
    </row>
    <row r="104" spans="1:9" x14ac:dyDescent="0.3">
      <c r="A104" s="104"/>
      <c r="B104" s="105">
        <v>52</v>
      </c>
      <c r="C104" s="105"/>
      <c r="D104" s="105" t="s">
        <v>234</v>
      </c>
      <c r="E104" s="119">
        <v>0</v>
      </c>
      <c r="F104" s="119">
        <v>21000</v>
      </c>
      <c r="G104" s="119">
        <v>1220000</v>
      </c>
      <c r="H104" s="119">
        <v>0</v>
      </c>
      <c r="I104" s="203">
        <v>0</v>
      </c>
    </row>
    <row r="105" spans="1:9" x14ac:dyDescent="0.3">
      <c r="A105" s="104"/>
      <c r="B105" s="105"/>
      <c r="C105" s="105"/>
      <c r="D105" s="279"/>
      <c r="E105" s="119"/>
      <c r="F105" s="119"/>
      <c r="G105" s="119"/>
      <c r="H105" s="119"/>
      <c r="I105" s="203"/>
    </row>
    <row r="106" spans="1:9" x14ac:dyDescent="0.3">
      <c r="A106" s="104"/>
      <c r="B106" s="124">
        <v>4</v>
      </c>
      <c r="C106" s="130"/>
      <c r="D106" s="130" t="s">
        <v>437</v>
      </c>
      <c r="E106" s="131">
        <f>E107</f>
        <v>0</v>
      </c>
      <c r="F106" s="131">
        <f>F107</f>
        <v>21000</v>
      </c>
      <c r="G106" s="131">
        <f>G107</f>
        <v>2000000</v>
      </c>
      <c r="H106" s="131">
        <f>H107</f>
        <v>1300000</v>
      </c>
      <c r="I106" s="214">
        <f>I107</f>
        <v>20000</v>
      </c>
    </row>
    <row r="107" spans="1:9" x14ac:dyDescent="0.3">
      <c r="A107" s="106"/>
      <c r="B107" s="8">
        <v>42</v>
      </c>
      <c r="C107" s="8"/>
      <c r="D107" s="13" t="s">
        <v>300</v>
      </c>
      <c r="E107" s="14">
        <v>0</v>
      </c>
      <c r="F107" s="14">
        <v>21000</v>
      </c>
      <c r="G107" s="269">
        <v>2000000</v>
      </c>
      <c r="H107" s="14">
        <v>1300000</v>
      </c>
      <c r="I107" s="15">
        <v>20000</v>
      </c>
    </row>
    <row r="108" spans="1:9" x14ac:dyDescent="0.3">
      <c r="A108" s="106"/>
      <c r="B108" s="8"/>
      <c r="C108" s="8"/>
      <c r="D108" s="13"/>
      <c r="E108" s="14"/>
      <c r="F108" s="14"/>
      <c r="G108" s="14"/>
      <c r="H108" s="14"/>
      <c r="I108" s="15"/>
    </row>
    <row r="109" spans="1:9" ht="28.8" x14ac:dyDescent="0.3">
      <c r="A109" s="101" t="s">
        <v>164</v>
      </c>
      <c r="B109" s="102"/>
      <c r="C109" s="102" t="s">
        <v>392</v>
      </c>
      <c r="D109" s="103" t="s">
        <v>393</v>
      </c>
      <c r="E109" s="118">
        <f>E115</f>
        <v>0</v>
      </c>
      <c r="F109" s="118">
        <f>F115</f>
        <v>34000</v>
      </c>
      <c r="G109" s="118">
        <f>G115</f>
        <v>34000</v>
      </c>
      <c r="H109" s="118">
        <f>H115</f>
        <v>34000</v>
      </c>
      <c r="I109" s="204">
        <f>I115</f>
        <v>34000</v>
      </c>
    </row>
    <row r="110" spans="1:9" ht="43.8" customHeight="1" x14ac:dyDescent="0.3">
      <c r="A110" s="104" t="s">
        <v>142</v>
      </c>
      <c r="B110" s="105">
        <v>66</v>
      </c>
      <c r="C110" s="105"/>
      <c r="D110" s="98" t="s">
        <v>394</v>
      </c>
      <c r="E110" s="119"/>
      <c r="F110" s="119"/>
      <c r="G110" s="119"/>
      <c r="H110" s="131"/>
      <c r="I110" s="214"/>
    </row>
    <row r="111" spans="1:9" s="322" customFormat="1" ht="19.2" customHeight="1" x14ac:dyDescent="0.3">
      <c r="A111" s="104" t="s">
        <v>158</v>
      </c>
      <c r="B111" s="105">
        <v>11</v>
      </c>
      <c r="C111" s="105"/>
      <c r="D111" s="98" t="s">
        <v>572</v>
      </c>
      <c r="E111" s="119">
        <v>0</v>
      </c>
      <c r="F111" s="119">
        <v>0</v>
      </c>
      <c r="G111" s="119">
        <v>0</v>
      </c>
      <c r="H111" s="119">
        <v>0</v>
      </c>
      <c r="I111" s="203">
        <v>20000</v>
      </c>
    </row>
    <row r="112" spans="1:9" x14ac:dyDescent="0.3">
      <c r="A112" s="104"/>
      <c r="B112" s="105">
        <v>52</v>
      </c>
      <c r="C112" s="105"/>
      <c r="D112" s="105" t="s">
        <v>154</v>
      </c>
      <c r="E112" s="119">
        <v>0</v>
      </c>
      <c r="F112" s="119">
        <v>28000</v>
      </c>
      <c r="G112" s="119">
        <v>28000</v>
      </c>
      <c r="H112" s="119">
        <v>20000</v>
      </c>
      <c r="I112" s="203">
        <v>0</v>
      </c>
    </row>
    <row r="113" spans="1:9" x14ac:dyDescent="0.3">
      <c r="A113" s="104"/>
      <c r="B113" s="105">
        <v>61</v>
      </c>
      <c r="C113" s="105"/>
      <c r="D113" s="105" t="s">
        <v>56</v>
      </c>
      <c r="E113" s="119">
        <v>0</v>
      </c>
      <c r="F113" s="119">
        <v>6000</v>
      </c>
      <c r="G113" s="119">
        <f>G109-G112</f>
        <v>6000</v>
      </c>
      <c r="H113" s="119">
        <v>14000</v>
      </c>
      <c r="I113" s="203">
        <v>14000</v>
      </c>
    </row>
    <row r="114" spans="1:9" x14ac:dyDescent="0.3">
      <c r="A114" s="2"/>
      <c r="E114" s="5"/>
      <c r="F114" s="5"/>
      <c r="G114" s="5"/>
      <c r="H114" s="14"/>
      <c r="I114" s="15"/>
    </row>
    <row r="115" spans="1:9" x14ac:dyDescent="0.3">
      <c r="A115" s="2"/>
      <c r="B115" s="124">
        <v>4</v>
      </c>
      <c r="C115" s="130"/>
      <c r="D115" s="130" t="s">
        <v>437</v>
      </c>
      <c r="E115" s="14">
        <f>E116</f>
        <v>0</v>
      </c>
      <c r="F115" s="14">
        <f>F116</f>
        <v>34000</v>
      </c>
      <c r="G115" s="14">
        <f>G116</f>
        <v>34000</v>
      </c>
      <c r="H115" s="14">
        <f>H116</f>
        <v>34000</v>
      </c>
      <c r="I115" s="15">
        <f>I116</f>
        <v>34000</v>
      </c>
    </row>
    <row r="116" spans="1:9" x14ac:dyDescent="0.3">
      <c r="A116" s="106"/>
      <c r="B116" s="8">
        <v>42</v>
      </c>
      <c r="C116" s="108"/>
      <c r="D116" s="107" t="s">
        <v>300</v>
      </c>
      <c r="E116" s="14">
        <v>0</v>
      </c>
      <c r="F116" s="14">
        <v>34000</v>
      </c>
      <c r="G116" s="14">
        <v>34000</v>
      </c>
      <c r="H116" s="14">
        <v>34000</v>
      </c>
      <c r="I116" s="15">
        <v>34000</v>
      </c>
    </row>
    <row r="117" spans="1:9" x14ac:dyDescent="0.3">
      <c r="A117" s="2"/>
      <c r="E117" s="5"/>
      <c r="F117" s="5"/>
      <c r="G117" s="5"/>
      <c r="H117" s="14"/>
      <c r="I117" s="15"/>
    </row>
    <row r="118" spans="1:9" ht="72" x14ac:dyDescent="0.3">
      <c r="A118" s="101" t="s">
        <v>164</v>
      </c>
      <c r="B118" s="102"/>
      <c r="C118" s="102" t="s">
        <v>395</v>
      </c>
      <c r="D118" s="103" t="s">
        <v>396</v>
      </c>
      <c r="E118" s="118">
        <f>E124</f>
        <v>124095.35</v>
      </c>
      <c r="F118" s="118">
        <f>F124</f>
        <v>104000</v>
      </c>
      <c r="G118" s="118">
        <f>G124</f>
        <v>50000</v>
      </c>
      <c r="H118" s="118">
        <f>H124</f>
        <v>0</v>
      </c>
      <c r="I118" s="204">
        <f>I124</f>
        <v>0</v>
      </c>
    </row>
    <row r="119" spans="1:9" x14ac:dyDescent="0.3">
      <c r="A119" s="104" t="s">
        <v>142</v>
      </c>
      <c r="B119" s="105">
        <v>47</v>
      </c>
      <c r="C119" s="105"/>
      <c r="D119" s="105" t="s">
        <v>77</v>
      </c>
      <c r="E119" s="119"/>
      <c r="F119" s="119"/>
      <c r="G119" s="119"/>
      <c r="H119" s="131"/>
      <c r="I119" s="214"/>
    </row>
    <row r="120" spans="1:9" x14ac:dyDescent="0.3">
      <c r="A120" s="104" t="s">
        <v>158</v>
      </c>
      <c r="B120" s="105">
        <v>11</v>
      </c>
      <c r="C120" s="105"/>
      <c r="D120" s="105" t="s">
        <v>47</v>
      </c>
      <c r="E120" s="119">
        <v>124095.35</v>
      </c>
      <c r="F120" s="119">
        <v>54000</v>
      </c>
      <c r="G120" s="119">
        <f>G118-G121-G122</f>
        <v>0</v>
      </c>
      <c r="H120" s="119">
        <v>0</v>
      </c>
      <c r="I120" s="203">
        <v>0</v>
      </c>
    </row>
    <row r="121" spans="1:9" x14ac:dyDescent="0.3">
      <c r="A121" s="104"/>
      <c r="B121" s="105">
        <v>51</v>
      </c>
      <c r="C121" s="105"/>
      <c r="D121" s="105" t="s">
        <v>24</v>
      </c>
      <c r="E121" s="119">
        <v>0</v>
      </c>
      <c r="F121" s="119">
        <v>30000</v>
      </c>
      <c r="G121" s="119">
        <v>30000</v>
      </c>
      <c r="H121" s="119">
        <v>0</v>
      </c>
      <c r="I121" s="203">
        <v>0</v>
      </c>
    </row>
    <row r="122" spans="1:9" x14ac:dyDescent="0.3">
      <c r="A122" s="104"/>
      <c r="B122" s="105">
        <v>52</v>
      </c>
      <c r="C122" s="105"/>
      <c r="D122" s="105" t="s">
        <v>234</v>
      </c>
      <c r="E122" s="119">
        <v>0</v>
      </c>
      <c r="F122" s="119">
        <v>20000</v>
      </c>
      <c r="G122" s="119">
        <v>20000</v>
      </c>
      <c r="H122" s="119">
        <v>0</v>
      </c>
      <c r="I122" s="203">
        <v>0</v>
      </c>
    </row>
    <row r="123" spans="1:9" x14ac:dyDescent="0.3">
      <c r="A123" s="104"/>
      <c r="B123" s="105"/>
      <c r="C123" s="105"/>
      <c r="D123" s="105"/>
      <c r="E123" s="119"/>
      <c r="F123" s="119"/>
      <c r="G123" s="119"/>
      <c r="H123" s="131"/>
      <c r="I123" s="214"/>
    </row>
    <row r="124" spans="1:9" x14ac:dyDescent="0.3">
      <c r="A124" s="104"/>
      <c r="B124" s="124">
        <v>3</v>
      </c>
      <c r="C124" s="124"/>
      <c r="D124" s="130" t="s">
        <v>4</v>
      </c>
      <c r="E124" s="131">
        <f>E125</f>
        <v>124095.35</v>
      </c>
      <c r="F124" s="131">
        <f>F125</f>
        <v>104000</v>
      </c>
      <c r="G124" s="131">
        <f>G125</f>
        <v>50000</v>
      </c>
      <c r="H124" s="131">
        <f>H125</f>
        <v>0</v>
      </c>
      <c r="I124" s="214">
        <f>I125</f>
        <v>0</v>
      </c>
    </row>
    <row r="125" spans="1:9" x14ac:dyDescent="0.3">
      <c r="A125" s="106"/>
      <c r="B125" s="8">
        <v>32</v>
      </c>
      <c r="C125" s="13"/>
      <c r="D125" s="13" t="s">
        <v>36</v>
      </c>
      <c r="E125" s="14">
        <v>124095.35</v>
      </c>
      <c r="F125" s="14">
        <v>104000</v>
      </c>
      <c r="G125" s="14">
        <v>50000</v>
      </c>
      <c r="H125" s="14">
        <v>0</v>
      </c>
      <c r="I125" s="15">
        <v>0</v>
      </c>
    </row>
    <row r="126" spans="1:9" x14ac:dyDescent="0.3">
      <c r="A126" s="106"/>
      <c r="B126" s="8"/>
      <c r="C126" s="13"/>
      <c r="D126" s="107"/>
      <c r="E126" s="14"/>
      <c r="F126" s="14"/>
      <c r="G126" s="14"/>
      <c r="H126" s="14"/>
      <c r="I126" s="15"/>
    </row>
    <row r="127" spans="1:9" ht="28.8" x14ac:dyDescent="0.3">
      <c r="A127" s="101" t="s">
        <v>164</v>
      </c>
      <c r="B127" s="102"/>
      <c r="C127" s="102" t="s">
        <v>397</v>
      </c>
      <c r="D127" s="103" t="s">
        <v>513</v>
      </c>
      <c r="E127" s="118">
        <f>E131</f>
        <v>0</v>
      </c>
      <c r="F127" s="118">
        <f>F131</f>
        <v>30000</v>
      </c>
      <c r="G127" s="118">
        <f>G131</f>
        <v>150000</v>
      </c>
      <c r="H127" s="118">
        <f>H131</f>
        <v>30000</v>
      </c>
      <c r="I127" s="204">
        <f>I131</f>
        <v>30000</v>
      </c>
    </row>
    <row r="128" spans="1:9" x14ac:dyDescent="0.3">
      <c r="A128" s="104" t="s">
        <v>398</v>
      </c>
      <c r="B128" s="105">
        <v>49</v>
      </c>
      <c r="C128" s="105"/>
      <c r="D128" s="105" t="s">
        <v>368</v>
      </c>
      <c r="E128" s="119"/>
      <c r="F128" s="119"/>
      <c r="G128" s="119"/>
      <c r="H128" s="131"/>
      <c r="I128" s="214"/>
    </row>
    <row r="129" spans="1:9" x14ac:dyDescent="0.3">
      <c r="A129" s="104" t="s">
        <v>158</v>
      </c>
      <c r="B129" s="105">
        <v>11</v>
      </c>
      <c r="C129" s="105"/>
      <c r="D129" s="105" t="s">
        <v>47</v>
      </c>
      <c r="E129" s="119">
        <v>0</v>
      </c>
      <c r="F129" s="119">
        <v>30000</v>
      </c>
      <c r="G129" s="119">
        <v>150000</v>
      </c>
      <c r="H129" s="119">
        <v>30000</v>
      </c>
      <c r="I129" s="203">
        <v>30000</v>
      </c>
    </row>
    <row r="130" spans="1:9" x14ac:dyDescent="0.3">
      <c r="A130" s="104"/>
      <c r="B130" s="105"/>
      <c r="C130" s="105"/>
      <c r="D130" s="105"/>
      <c r="E130" s="119"/>
      <c r="F130" s="119"/>
      <c r="G130" s="119"/>
      <c r="H130" s="131"/>
      <c r="I130" s="214"/>
    </row>
    <row r="131" spans="1:9" x14ac:dyDescent="0.3">
      <c r="A131" s="104"/>
      <c r="B131" s="124">
        <v>4</v>
      </c>
      <c r="C131" s="130"/>
      <c r="D131" s="130" t="s">
        <v>437</v>
      </c>
      <c r="E131" s="131">
        <f>E132</f>
        <v>0</v>
      </c>
      <c r="F131" s="131">
        <f>F132</f>
        <v>30000</v>
      </c>
      <c r="G131" s="131">
        <f>G132</f>
        <v>150000</v>
      </c>
      <c r="H131" s="131">
        <f>H132</f>
        <v>30000</v>
      </c>
      <c r="I131" s="214">
        <f>I132</f>
        <v>30000</v>
      </c>
    </row>
    <row r="132" spans="1:9" x14ac:dyDescent="0.3">
      <c r="A132" s="106"/>
      <c r="B132" s="8">
        <v>42</v>
      </c>
      <c r="C132" s="13"/>
      <c r="D132" s="13" t="s">
        <v>300</v>
      </c>
      <c r="E132" s="14">
        <v>0</v>
      </c>
      <c r="F132" s="14">
        <v>30000</v>
      </c>
      <c r="G132" s="14">
        <v>150000</v>
      </c>
      <c r="H132" s="14">
        <v>30000</v>
      </c>
      <c r="I132" s="15">
        <v>30000</v>
      </c>
    </row>
    <row r="133" spans="1:9" x14ac:dyDescent="0.3">
      <c r="A133" s="106"/>
      <c r="B133" s="8"/>
      <c r="C133" s="13"/>
      <c r="D133" s="13"/>
      <c r="E133" s="14"/>
      <c r="F133" s="14"/>
      <c r="G133" s="14"/>
      <c r="H133" s="14"/>
      <c r="I133" s="15"/>
    </row>
    <row r="134" spans="1:9" x14ac:dyDescent="0.3">
      <c r="A134" s="101" t="s">
        <v>164</v>
      </c>
      <c r="B134" s="128"/>
      <c r="C134" s="102" t="s">
        <v>399</v>
      </c>
      <c r="D134" s="102" t="s">
        <v>400</v>
      </c>
      <c r="E134" s="118">
        <f>E138</f>
        <v>0</v>
      </c>
      <c r="F134" s="118">
        <f>F138</f>
        <v>20000</v>
      </c>
      <c r="G134" s="118">
        <f>G138</f>
        <v>20000</v>
      </c>
      <c r="H134" s="118">
        <f>H138</f>
        <v>20000</v>
      </c>
      <c r="I134" s="204">
        <f>I138</f>
        <v>20000</v>
      </c>
    </row>
    <row r="135" spans="1:9" x14ac:dyDescent="0.3">
      <c r="A135" s="104" t="s">
        <v>142</v>
      </c>
      <c r="B135" s="290">
        <v>81</v>
      </c>
      <c r="C135" s="105"/>
      <c r="D135" s="105" t="s">
        <v>340</v>
      </c>
      <c r="E135" s="119"/>
      <c r="F135" s="119"/>
      <c r="G135" s="119"/>
      <c r="H135" s="131"/>
      <c r="I135" s="214"/>
    </row>
    <row r="136" spans="1:9" x14ac:dyDescent="0.3">
      <c r="A136" s="104" t="s">
        <v>158</v>
      </c>
      <c r="B136" s="290">
        <v>11</v>
      </c>
      <c r="C136" s="105"/>
      <c r="D136" s="105" t="s">
        <v>47</v>
      </c>
      <c r="E136" s="119">
        <v>0</v>
      </c>
      <c r="F136" s="119">
        <v>20000</v>
      </c>
      <c r="G136" s="119">
        <v>20000</v>
      </c>
      <c r="H136" s="119">
        <v>20000</v>
      </c>
      <c r="I136" s="203">
        <v>20000</v>
      </c>
    </row>
    <row r="137" spans="1:9" x14ac:dyDescent="0.3">
      <c r="A137" s="106"/>
      <c r="B137" s="8"/>
      <c r="C137" s="13"/>
      <c r="D137" s="13"/>
      <c r="E137" s="14"/>
      <c r="F137" s="14"/>
      <c r="G137" s="14"/>
      <c r="H137" s="14"/>
      <c r="I137" s="15"/>
    </row>
    <row r="138" spans="1:9" x14ac:dyDescent="0.3">
      <c r="A138" s="106"/>
      <c r="B138" s="124">
        <v>3</v>
      </c>
      <c r="C138" s="124"/>
      <c r="D138" s="130" t="s">
        <v>4</v>
      </c>
      <c r="E138" s="14">
        <f>E139</f>
        <v>0</v>
      </c>
      <c r="F138" s="14">
        <f>F139</f>
        <v>20000</v>
      </c>
      <c r="G138" s="14">
        <f>G139</f>
        <v>20000</v>
      </c>
      <c r="H138" s="14">
        <f>H139</f>
        <v>20000</v>
      </c>
      <c r="I138" s="15">
        <f>I139</f>
        <v>20000</v>
      </c>
    </row>
    <row r="139" spans="1:9" x14ac:dyDescent="0.3">
      <c r="A139" s="106"/>
      <c r="B139" s="8">
        <v>32</v>
      </c>
      <c r="C139" s="13"/>
      <c r="D139" s="13" t="s">
        <v>36</v>
      </c>
      <c r="E139" s="14">
        <v>0</v>
      </c>
      <c r="F139" s="14">
        <v>20000</v>
      </c>
      <c r="G139" s="14">
        <v>20000</v>
      </c>
      <c r="H139" s="14">
        <v>20000</v>
      </c>
      <c r="I139" s="15">
        <v>20000</v>
      </c>
    </row>
    <row r="140" spans="1:9" x14ac:dyDescent="0.3">
      <c r="A140" s="106"/>
      <c r="B140" s="8"/>
      <c r="C140" s="13"/>
      <c r="D140" s="13"/>
      <c r="E140" s="14"/>
      <c r="F140" s="14"/>
      <c r="G140" s="14"/>
      <c r="H140" s="14"/>
      <c r="I140" s="15"/>
    </row>
    <row r="141" spans="1:9" x14ac:dyDescent="0.3">
      <c r="A141" s="101" t="s">
        <v>164</v>
      </c>
      <c r="B141" s="128"/>
      <c r="C141" s="102" t="s">
        <v>401</v>
      </c>
      <c r="D141" s="102" t="s">
        <v>402</v>
      </c>
      <c r="E141" s="118">
        <f>E146</f>
        <v>216525</v>
      </c>
      <c r="F141" s="118">
        <f>F146</f>
        <v>20000</v>
      </c>
      <c r="G141" s="118">
        <f>G146</f>
        <v>20000</v>
      </c>
      <c r="H141" s="118">
        <f>H146</f>
        <v>20000</v>
      </c>
      <c r="I141" s="204">
        <f>I146</f>
        <v>20000</v>
      </c>
    </row>
    <row r="142" spans="1:9" x14ac:dyDescent="0.3">
      <c r="A142" s="104" t="s">
        <v>142</v>
      </c>
      <c r="B142" s="290">
        <v>47</v>
      </c>
      <c r="C142" s="105"/>
      <c r="D142" s="105" t="s">
        <v>77</v>
      </c>
      <c r="E142" s="119"/>
      <c r="F142" s="119"/>
      <c r="G142" s="119"/>
      <c r="H142" s="131"/>
      <c r="I142" s="214"/>
    </row>
    <row r="143" spans="1:9" x14ac:dyDescent="0.3">
      <c r="A143" s="104" t="s">
        <v>158</v>
      </c>
      <c r="B143" s="290">
        <v>11</v>
      </c>
      <c r="C143" s="105"/>
      <c r="D143" s="105" t="s">
        <v>47</v>
      </c>
      <c r="E143" s="119">
        <v>216525</v>
      </c>
      <c r="F143" s="119">
        <v>0</v>
      </c>
      <c r="G143" s="119">
        <v>0</v>
      </c>
      <c r="H143" s="119">
        <v>20000</v>
      </c>
      <c r="I143" s="203">
        <v>20000</v>
      </c>
    </row>
    <row r="144" spans="1:9" x14ac:dyDescent="0.3">
      <c r="A144" s="104"/>
      <c r="B144" s="290">
        <v>51</v>
      </c>
      <c r="C144" s="105"/>
      <c r="D144" s="105" t="s">
        <v>471</v>
      </c>
      <c r="E144" s="119">
        <v>0</v>
      </c>
      <c r="F144" s="119">
        <v>20000</v>
      </c>
      <c r="G144" s="119">
        <v>20000</v>
      </c>
      <c r="H144" s="119">
        <v>0</v>
      </c>
      <c r="I144" s="203">
        <v>0</v>
      </c>
    </row>
    <row r="145" spans="1:9" x14ac:dyDescent="0.3">
      <c r="A145" s="106"/>
      <c r="B145" s="8"/>
      <c r="C145" s="13"/>
      <c r="D145" s="13"/>
      <c r="E145" s="14"/>
      <c r="F145" s="14"/>
      <c r="G145" s="14"/>
      <c r="H145" s="14"/>
      <c r="I145" s="15"/>
    </row>
    <row r="146" spans="1:9" x14ac:dyDescent="0.3">
      <c r="A146" s="106"/>
      <c r="B146" s="124">
        <v>3</v>
      </c>
      <c r="C146" s="124"/>
      <c r="D146" s="130" t="s">
        <v>4</v>
      </c>
      <c r="E146" s="14">
        <f>E147</f>
        <v>216525</v>
      </c>
      <c r="F146" s="14">
        <f>F147</f>
        <v>20000</v>
      </c>
      <c r="G146" s="14">
        <f>G147</f>
        <v>20000</v>
      </c>
      <c r="H146" s="14">
        <f>H147</f>
        <v>20000</v>
      </c>
      <c r="I146" s="15">
        <f>I147</f>
        <v>20000</v>
      </c>
    </row>
    <row r="147" spans="1:9" x14ac:dyDescent="0.3">
      <c r="A147" s="106"/>
      <c r="B147" s="8">
        <v>32</v>
      </c>
      <c r="C147" s="13"/>
      <c r="D147" s="13" t="s">
        <v>36</v>
      </c>
      <c r="E147" s="14">
        <v>216525</v>
      </c>
      <c r="F147" s="14">
        <v>20000</v>
      </c>
      <c r="G147" s="14">
        <v>20000</v>
      </c>
      <c r="H147" s="14">
        <v>20000</v>
      </c>
      <c r="I147" s="15">
        <v>20000</v>
      </c>
    </row>
    <row r="148" spans="1:9" x14ac:dyDescent="0.3">
      <c r="A148" s="106"/>
      <c r="B148" s="8"/>
      <c r="C148" s="13"/>
      <c r="D148" s="13"/>
      <c r="E148" s="14"/>
      <c r="F148" s="14"/>
      <c r="G148" s="14"/>
      <c r="H148" s="14"/>
      <c r="I148" s="15"/>
    </row>
    <row r="149" spans="1:9" x14ac:dyDescent="0.3">
      <c r="A149" s="101" t="s">
        <v>164</v>
      </c>
      <c r="B149" s="128"/>
      <c r="C149" s="102" t="s">
        <v>547</v>
      </c>
      <c r="D149" s="102" t="s">
        <v>548</v>
      </c>
      <c r="E149" s="118">
        <v>31362.880000000001</v>
      </c>
      <c r="F149" s="118">
        <v>0</v>
      </c>
      <c r="G149" s="118">
        <v>0</v>
      </c>
      <c r="H149" s="118">
        <v>0</v>
      </c>
      <c r="I149" s="204">
        <v>0</v>
      </c>
    </row>
    <row r="150" spans="1:9" x14ac:dyDescent="0.3">
      <c r="A150" s="265" t="s">
        <v>142</v>
      </c>
      <c r="B150" s="321">
        <v>91</v>
      </c>
      <c r="C150" s="4"/>
      <c r="D150" s="4" t="s">
        <v>153</v>
      </c>
      <c r="E150" s="165">
        <v>31362.880000000001</v>
      </c>
      <c r="F150" s="165">
        <v>0</v>
      </c>
      <c r="G150" s="165">
        <v>0</v>
      </c>
      <c r="H150" s="165">
        <v>0</v>
      </c>
      <c r="I150" s="85">
        <v>0</v>
      </c>
    </row>
    <row r="151" spans="1:9" x14ac:dyDescent="0.3">
      <c r="A151" s="126" t="s">
        <v>158</v>
      </c>
      <c r="B151" s="291">
        <v>11</v>
      </c>
      <c r="C151" s="250"/>
      <c r="D151" s="250" t="s">
        <v>47</v>
      </c>
      <c r="E151" s="252">
        <v>17294.95</v>
      </c>
      <c r="F151" s="252">
        <v>0</v>
      </c>
      <c r="G151" s="252">
        <v>0</v>
      </c>
      <c r="H151" s="252">
        <v>0</v>
      </c>
      <c r="I151" s="234">
        <v>0</v>
      </c>
    </row>
    <row r="152" spans="1:9" x14ac:dyDescent="0.3">
      <c r="A152" s="126"/>
      <c r="B152" s="291">
        <v>51</v>
      </c>
      <c r="C152" s="250"/>
      <c r="D152" s="250" t="s">
        <v>24</v>
      </c>
      <c r="E152" s="252">
        <v>14067.95</v>
      </c>
      <c r="F152" s="252">
        <v>0</v>
      </c>
      <c r="G152" s="252">
        <v>0</v>
      </c>
      <c r="H152" s="252">
        <v>0</v>
      </c>
      <c r="I152" s="234">
        <v>0</v>
      </c>
    </row>
    <row r="153" spans="1:9" x14ac:dyDescent="0.3">
      <c r="A153" s="126"/>
      <c r="B153" s="251"/>
      <c r="C153" s="250"/>
      <c r="D153" s="250"/>
      <c r="E153" s="252"/>
      <c r="F153" s="252"/>
      <c r="G153" s="252"/>
      <c r="H153" s="252"/>
      <c r="I153" s="234"/>
    </row>
    <row r="154" spans="1:9" x14ac:dyDescent="0.3">
      <c r="A154" s="106"/>
      <c r="B154" s="124">
        <v>4</v>
      </c>
      <c r="C154" s="130"/>
      <c r="D154" s="130" t="s">
        <v>437</v>
      </c>
      <c r="E154" s="14">
        <v>31362.880000000001</v>
      </c>
      <c r="F154" s="14">
        <v>0</v>
      </c>
      <c r="G154" s="14">
        <v>0</v>
      </c>
      <c r="H154" s="14">
        <v>0</v>
      </c>
      <c r="I154" s="15">
        <v>0</v>
      </c>
    </row>
    <row r="155" spans="1:9" x14ac:dyDescent="0.3">
      <c r="A155" s="106"/>
      <c r="B155" s="8">
        <v>42</v>
      </c>
      <c r="C155" s="13"/>
      <c r="D155" s="13" t="s">
        <v>300</v>
      </c>
      <c r="E155" s="14">
        <v>31362.880000000001</v>
      </c>
      <c r="F155" s="14">
        <v>0</v>
      </c>
      <c r="G155" s="14">
        <v>0</v>
      </c>
      <c r="H155" s="14">
        <v>0</v>
      </c>
      <c r="I155" s="15">
        <v>0</v>
      </c>
    </row>
    <row r="156" spans="1:9" x14ac:dyDescent="0.3">
      <c r="A156" s="106"/>
      <c r="B156" s="8"/>
      <c r="C156" s="13"/>
      <c r="D156" s="13"/>
      <c r="E156" s="14"/>
      <c r="F156" s="14"/>
      <c r="G156" s="14"/>
      <c r="H156" s="14"/>
      <c r="I156" s="15"/>
    </row>
    <row r="157" spans="1:9" ht="28.8" x14ac:dyDescent="0.3">
      <c r="A157" s="109" t="s">
        <v>137</v>
      </c>
      <c r="B157" s="110"/>
      <c r="C157" s="110">
        <v>1016</v>
      </c>
      <c r="D157" s="278" t="s">
        <v>403</v>
      </c>
      <c r="E157" s="121">
        <f>E159</f>
        <v>8000</v>
      </c>
      <c r="F157" s="121">
        <f>F159</f>
        <v>35000</v>
      </c>
      <c r="G157" s="121">
        <f>G159</f>
        <v>20000</v>
      </c>
      <c r="H157" s="121">
        <f>H159</f>
        <v>20000</v>
      </c>
      <c r="I157" s="205">
        <f>I159</f>
        <v>20000</v>
      </c>
    </row>
    <row r="158" spans="1:9" x14ac:dyDescent="0.3">
      <c r="A158" s="2"/>
      <c r="E158" s="5"/>
      <c r="F158" s="5"/>
      <c r="G158" s="5"/>
      <c r="H158" s="14"/>
      <c r="I158" s="15"/>
    </row>
    <row r="159" spans="1:9" ht="45.6" customHeight="1" x14ac:dyDescent="0.3">
      <c r="A159" s="101" t="s">
        <v>164</v>
      </c>
      <c r="B159" s="102"/>
      <c r="C159" s="102" t="s">
        <v>404</v>
      </c>
      <c r="D159" s="103" t="s">
        <v>405</v>
      </c>
      <c r="E159" s="118">
        <f>E164</f>
        <v>8000</v>
      </c>
      <c r="F159" s="118">
        <f>F164</f>
        <v>35000</v>
      </c>
      <c r="G159" s="118">
        <f>G164</f>
        <v>20000</v>
      </c>
      <c r="H159" s="118">
        <f>H164</f>
        <v>20000</v>
      </c>
      <c r="I159" s="204">
        <f>I164</f>
        <v>20000</v>
      </c>
    </row>
    <row r="160" spans="1:9" x14ac:dyDescent="0.3">
      <c r="A160" s="104" t="s">
        <v>142</v>
      </c>
      <c r="B160" s="105">
        <v>82</v>
      </c>
      <c r="C160" s="105"/>
      <c r="D160" s="105" t="s">
        <v>378</v>
      </c>
      <c r="E160" s="119"/>
      <c r="F160" s="119"/>
      <c r="G160" s="119"/>
      <c r="H160" s="131"/>
      <c r="I160" s="214"/>
    </row>
    <row r="161" spans="1:9" x14ac:dyDescent="0.3">
      <c r="A161" s="104" t="s">
        <v>158</v>
      </c>
      <c r="B161" s="105">
        <v>11</v>
      </c>
      <c r="C161" s="105"/>
      <c r="D161" s="105" t="s">
        <v>47</v>
      </c>
      <c r="E161" s="119">
        <v>8000</v>
      </c>
      <c r="F161" s="119">
        <v>35000</v>
      </c>
      <c r="G161" s="119">
        <v>0</v>
      </c>
      <c r="H161" s="119">
        <v>0</v>
      </c>
      <c r="I161" s="203">
        <v>20000</v>
      </c>
    </row>
    <row r="162" spans="1:9" x14ac:dyDescent="0.3">
      <c r="A162" s="104"/>
      <c r="B162" s="105">
        <v>52</v>
      </c>
      <c r="C162" s="105"/>
      <c r="D162" s="105" t="s">
        <v>154</v>
      </c>
      <c r="E162" s="119">
        <v>0</v>
      </c>
      <c r="F162" s="119">
        <v>0</v>
      </c>
      <c r="G162" s="119">
        <v>20000</v>
      </c>
      <c r="H162" s="119">
        <v>20000</v>
      </c>
      <c r="I162" s="203">
        <v>0</v>
      </c>
    </row>
    <row r="163" spans="1:9" x14ac:dyDescent="0.3">
      <c r="A163" s="104"/>
      <c r="B163" s="105"/>
      <c r="C163" s="105"/>
      <c r="D163" s="105"/>
      <c r="E163" s="119"/>
      <c r="F163" s="119"/>
      <c r="G163" s="119"/>
      <c r="H163" s="131"/>
      <c r="I163" s="214"/>
    </row>
    <row r="164" spans="1:9" x14ac:dyDescent="0.3">
      <c r="A164" s="104"/>
      <c r="B164" s="124">
        <v>3</v>
      </c>
      <c r="C164" s="124"/>
      <c r="D164" s="130" t="s">
        <v>4</v>
      </c>
      <c r="E164" s="131">
        <f>E165</f>
        <v>8000</v>
      </c>
      <c r="F164" s="131">
        <f>F165</f>
        <v>35000</v>
      </c>
      <c r="G164" s="131">
        <f>G165</f>
        <v>20000</v>
      </c>
      <c r="H164" s="131">
        <f>H165</f>
        <v>20000</v>
      </c>
      <c r="I164" s="214">
        <f>I165</f>
        <v>20000</v>
      </c>
    </row>
    <row r="165" spans="1:9" x14ac:dyDescent="0.3">
      <c r="A165" s="280"/>
      <c r="B165" s="281">
        <v>38</v>
      </c>
      <c r="C165" s="282"/>
      <c r="D165" s="283" t="s">
        <v>40</v>
      </c>
      <c r="E165" s="284">
        <v>8000</v>
      </c>
      <c r="F165" s="284">
        <v>35000</v>
      </c>
      <c r="G165" s="284">
        <v>20000</v>
      </c>
      <c r="H165" s="284">
        <v>20000</v>
      </c>
      <c r="I165" s="285">
        <v>20000</v>
      </c>
    </row>
    <row r="166" spans="1:9" x14ac:dyDescent="0.3">
      <c r="A166" s="13"/>
      <c r="B166" s="8"/>
      <c r="C166" s="13"/>
      <c r="D166" s="107"/>
      <c r="E166" s="14"/>
      <c r="F166" s="14"/>
      <c r="G166" s="14"/>
      <c r="H166" s="120"/>
      <c r="I166" s="120"/>
    </row>
  </sheetData>
  <mergeCells count="2">
    <mergeCell ref="A2:D2"/>
    <mergeCell ref="A4:D4"/>
  </mergeCells>
  <pageMargins left="0.7" right="0.7" top="0.75" bottom="0.75" header="0.3" footer="0.3"/>
  <pageSetup paperSize="9" scale="66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NASLOVNA</vt:lpstr>
      <vt:lpstr>PRIHODI</vt:lpstr>
      <vt:lpstr>RASHODI</vt:lpstr>
      <vt:lpstr>IZVORI FINANCIRANJA</vt:lpstr>
      <vt:lpstr>FUNKCIJSKA KLASIFIKACIJA</vt:lpstr>
      <vt:lpstr>RAČUN FINANCIRANJA</vt:lpstr>
      <vt:lpstr>RAZDJEL 1</vt:lpstr>
      <vt:lpstr>RAZDJEL 2</vt:lpstr>
      <vt:lpstr>RAZDJEL 3</vt:lpstr>
      <vt:lpstr>RAZDJEL 4</vt:lpstr>
      <vt:lpstr>RAZDJEL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Sinj Account</dc:creator>
  <cp:lastModifiedBy>korisnikSinj</cp:lastModifiedBy>
  <cp:lastPrinted>2025-11-15T11:04:59Z</cp:lastPrinted>
  <dcterms:created xsi:type="dcterms:W3CDTF">2024-11-04T08:54:35Z</dcterms:created>
  <dcterms:modified xsi:type="dcterms:W3CDTF">2025-11-15T14:28:49Z</dcterms:modified>
</cp:coreProperties>
</file>