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NJ2\OneDrive\Desktop\REBALANS 2025\"/>
    </mc:Choice>
  </mc:AlternateContent>
  <xr:revisionPtr revIDLastSave="0" documentId="13_ncr:1_{8BCFD5B2-13B0-48A2-AFF5-7FFE8A57F43C}" xr6:coauthVersionLast="47" xr6:coauthVersionMax="47" xr10:uidLastSave="{00000000-0000-0000-0000-000000000000}"/>
  <bookViews>
    <workbookView xWindow="-108" yWindow="-108" windowWidth="30936" windowHeight="16776" activeTab="5" xr2:uid="{7B380731-BE9E-4DB2-A155-7DA1F1382400}"/>
  </bookViews>
  <sheets>
    <sheet name="NASLOVNA" sheetId="1" r:id="rId1"/>
    <sheet name="PRIHODI" sheetId="2" r:id="rId2"/>
    <sheet name="RASHODI" sheetId="3" r:id="rId3"/>
    <sheet name="IZVORI FINANCIRANJA" sheetId="4" r:id="rId4"/>
    <sheet name="FUNKCIJSKA KLASIFIKACIJA" sheetId="5" r:id="rId5"/>
    <sheet name="RAČUN FINANCIRANJA" sheetId="6" r:id="rId6"/>
    <sheet name="RAZDJEL 1" sheetId="7" r:id="rId7"/>
    <sheet name="RAZDJEL 2" sheetId="8" r:id="rId8"/>
    <sheet name="RAZDJEL 3" sheetId="9" r:id="rId9"/>
    <sheet name="RAZDJEL 4" sheetId="10" r:id="rId10"/>
    <sheet name="RAZDJEL 5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8" i="7" l="1"/>
  <c r="E104" i="7"/>
  <c r="E48" i="7"/>
  <c r="D60" i="4"/>
  <c r="D59" i="4"/>
  <c r="D58" i="4"/>
  <c r="D56" i="4"/>
  <c r="D55" i="4"/>
  <c r="D53" i="4"/>
  <c r="D52" i="4"/>
  <c r="D51" i="4"/>
  <c r="D49" i="4"/>
  <c r="D48" i="4"/>
  <c r="D46" i="4"/>
  <c r="D45" i="4"/>
  <c r="D43" i="4"/>
  <c r="D42" i="4"/>
  <c r="D41" i="4"/>
  <c r="D39" i="4"/>
  <c r="E39" i="4"/>
  <c r="E58" i="4"/>
  <c r="E55" i="4"/>
  <c r="E51" i="4"/>
  <c r="E48" i="4"/>
  <c r="E41" i="4"/>
  <c r="E45" i="4"/>
  <c r="D29" i="4" l="1"/>
  <c r="D28" i="4"/>
  <c r="D27" i="4"/>
  <c r="D24" i="4"/>
  <c r="D21" i="4"/>
  <c r="D22" i="4"/>
  <c r="D20" i="4"/>
  <c r="D19" i="4"/>
  <c r="D17" i="4"/>
  <c r="D16" i="4"/>
  <c r="D14" i="4"/>
  <c r="D13" i="4"/>
  <c r="D12" i="4"/>
  <c r="D10" i="4"/>
  <c r="D9" i="4"/>
  <c r="D8" i="4"/>
  <c r="D6" i="4"/>
  <c r="E8" i="4"/>
  <c r="E12" i="4"/>
  <c r="F43" i="11"/>
  <c r="F386" i="7"/>
  <c r="I387" i="7"/>
  <c r="F41" i="9"/>
  <c r="F42" i="9"/>
  <c r="F40" i="9"/>
  <c r="F38" i="9" l="1"/>
  <c r="E27" i="4" l="1"/>
  <c r="E24" i="4"/>
  <c r="E19" i="4"/>
  <c r="E16" i="4"/>
  <c r="D45" i="5"/>
  <c r="D46" i="5"/>
  <c r="D41" i="5"/>
  <c r="D43" i="5"/>
  <c r="D42" i="5"/>
  <c r="D36" i="5"/>
  <c r="D38" i="5"/>
  <c r="D39" i="5"/>
  <c r="D37" i="5"/>
  <c r="D33" i="5"/>
  <c r="D34" i="5"/>
  <c r="D26" i="5"/>
  <c r="D28" i="5"/>
  <c r="D29" i="5"/>
  <c r="D30" i="5"/>
  <c r="D31" i="5"/>
  <c r="D27" i="5"/>
  <c r="D21" i="5"/>
  <c r="D23" i="5"/>
  <c r="D24" i="5"/>
  <c r="D22" i="5"/>
  <c r="D15" i="5"/>
  <c r="D17" i="5"/>
  <c r="D18" i="5"/>
  <c r="D19" i="5"/>
  <c r="D16" i="5"/>
  <c r="D12" i="5"/>
  <c r="D13" i="5"/>
  <c r="D10" i="5"/>
  <c r="D9" i="5"/>
  <c r="D6" i="5"/>
  <c r="E6" i="5"/>
  <c r="E45" i="5"/>
  <c r="E41" i="5"/>
  <c r="E36" i="5"/>
  <c r="E33" i="5"/>
  <c r="E26" i="5"/>
  <c r="E21" i="5"/>
  <c r="E15" i="5"/>
  <c r="E12" i="5"/>
  <c r="E9" i="5"/>
  <c r="F115" i="9"/>
  <c r="F116" i="9"/>
  <c r="F10" i="8"/>
  <c r="F68" i="11"/>
  <c r="F60" i="11"/>
  <c r="F59" i="11"/>
  <c r="F21" i="11"/>
  <c r="F22" i="11"/>
  <c r="F20" i="11"/>
  <c r="F21" i="10"/>
  <c r="F25" i="10"/>
  <c r="F23" i="10" s="1"/>
  <c r="F19" i="10" s="1"/>
  <c r="F44" i="10"/>
  <c r="F43" i="10"/>
  <c r="G43" i="10"/>
  <c r="F10" i="10"/>
  <c r="F149" i="9"/>
  <c r="F148" i="9"/>
  <c r="F106" i="9"/>
  <c r="F99" i="9"/>
  <c r="F98" i="9"/>
  <c r="F83" i="9"/>
  <c r="F84" i="9"/>
  <c r="F74" i="9"/>
  <c r="F75" i="9"/>
  <c r="F66" i="9"/>
  <c r="F65" i="9"/>
  <c r="F11" i="9"/>
  <c r="F10" i="9"/>
  <c r="F380" i="8"/>
  <c r="F307" i="8"/>
  <c r="F269" i="8"/>
  <c r="F268" i="8"/>
  <c r="F236" i="8"/>
  <c r="F151" i="8"/>
  <c r="F127" i="8"/>
  <c r="F101" i="8"/>
  <c r="F94" i="8"/>
  <c r="F87" i="8"/>
  <c r="F86" i="8"/>
  <c r="F77" i="8"/>
  <c r="F70" i="8"/>
  <c r="F56" i="8"/>
  <c r="F49" i="8"/>
  <c r="F42" i="8"/>
  <c r="F20" i="8"/>
  <c r="F21" i="8"/>
  <c r="F19" i="8"/>
  <c r="F11" i="8"/>
  <c r="F462" i="7"/>
  <c r="F453" i="7"/>
  <c r="F398" i="7"/>
  <c r="F383" i="7"/>
  <c r="F382" i="7"/>
  <c r="F362" i="7"/>
  <c r="F350" i="7"/>
  <c r="F343" i="7"/>
  <c r="F336" i="7"/>
  <c r="F329" i="7"/>
  <c r="F322" i="7"/>
  <c r="F315" i="7"/>
  <c r="F305" i="7"/>
  <c r="F287" i="7"/>
  <c r="F280" i="7"/>
  <c r="F272" i="7"/>
  <c r="F252" i="7"/>
  <c r="F250" i="7" s="1"/>
  <c r="F229" i="7"/>
  <c r="F203" i="7"/>
  <c r="F189" i="7"/>
  <c r="F159" i="7"/>
  <c r="F160" i="7"/>
  <c r="F161" i="7"/>
  <c r="F144" i="7"/>
  <c r="F137" i="7"/>
  <c r="F130" i="7"/>
  <c r="F120" i="7"/>
  <c r="F106" i="7"/>
  <c r="F72" i="7"/>
  <c r="F65" i="7"/>
  <c r="F49" i="7"/>
  <c r="F50" i="7"/>
  <c r="F51" i="7"/>
  <c r="D28" i="3"/>
  <c r="D24" i="3" s="1"/>
  <c r="D22" i="3"/>
  <c r="D20" i="3"/>
  <c r="D18" i="3"/>
  <c r="D12" i="3"/>
  <c r="D10" i="3"/>
  <c r="E24" i="3"/>
  <c r="E8" i="3"/>
  <c r="E5" i="3" s="1"/>
  <c r="D21" i="2"/>
  <c r="E25" i="2"/>
  <c r="E23" i="2"/>
  <c r="E21" i="2" s="1"/>
  <c r="D7" i="2"/>
  <c r="E19" i="2"/>
  <c r="E17" i="2"/>
  <c r="E15" i="2"/>
  <c r="E7" i="2" s="1"/>
  <c r="G80" i="11"/>
  <c r="G78" i="11"/>
  <c r="G77" i="11"/>
  <c r="G71" i="11"/>
  <c r="G63" i="11"/>
  <c r="G55" i="11"/>
  <c r="G54" i="11"/>
  <c r="F53" i="11"/>
  <c r="F49" i="11" s="1"/>
  <c r="G47" i="11"/>
  <c r="G39" i="11"/>
  <c r="G32" i="11"/>
  <c r="G16" i="11"/>
  <c r="G13" i="11"/>
  <c r="F8" i="11"/>
  <c r="G67" i="10"/>
  <c r="G66" i="10"/>
  <c r="G64" i="10"/>
  <c r="G63" i="10"/>
  <c r="F56" i="10"/>
  <c r="G54" i="10"/>
  <c r="G47" i="10"/>
  <c r="G39" i="10"/>
  <c r="G32" i="10"/>
  <c r="G24" i="10"/>
  <c r="G13" i="10"/>
  <c r="G15" i="10"/>
  <c r="G17" i="10"/>
  <c r="F12" i="10"/>
  <c r="F8" i="10"/>
  <c r="F144" i="9"/>
  <c r="G167" i="9"/>
  <c r="G166" i="9"/>
  <c r="G159" i="9"/>
  <c r="G158" i="9"/>
  <c r="G152" i="9"/>
  <c r="G142" i="9"/>
  <c r="G135" i="9"/>
  <c r="G127" i="9"/>
  <c r="G119" i="9"/>
  <c r="G110" i="9"/>
  <c r="G102" i="9"/>
  <c r="G94" i="9"/>
  <c r="G87" i="9"/>
  <c r="G78" i="9"/>
  <c r="G69" i="9"/>
  <c r="F68" i="9"/>
  <c r="G59" i="9"/>
  <c r="G52" i="9"/>
  <c r="F51" i="9"/>
  <c r="G45" i="9"/>
  <c r="G36" i="9"/>
  <c r="G29" i="9"/>
  <c r="G22" i="9"/>
  <c r="F16" i="9"/>
  <c r="G14" i="9"/>
  <c r="F8" i="9"/>
  <c r="G455" i="8"/>
  <c r="G448" i="8"/>
  <c r="G423" i="8"/>
  <c r="G415" i="8"/>
  <c r="G412" i="8"/>
  <c r="G405" i="8"/>
  <c r="G398" i="8"/>
  <c r="G390" i="8"/>
  <c r="G383" i="8"/>
  <c r="G433" i="8"/>
  <c r="F425" i="8"/>
  <c r="G441" i="8"/>
  <c r="G376" i="8"/>
  <c r="F371" i="8"/>
  <c r="F234" i="8"/>
  <c r="G240" i="8"/>
  <c r="G239" i="8"/>
  <c r="G369" i="8"/>
  <c r="G362" i="8"/>
  <c r="G355" i="8"/>
  <c r="G348" i="8"/>
  <c r="G340" i="8"/>
  <c r="G333" i="8"/>
  <c r="G332" i="8"/>
  <c r="G326" i="8"/>
  <c r="F321" i="8"/>
  <c r="G319" i="8"/>
  <c r="F313" i="8"/>
  <c r="G311" i="8"/>
  <c r="G303" i="8"/>
  <c r="G296" i="8"/>
  <c r="G289" i="8"/>
  <c r="G286" i="8"/>
  <c r="G279" i="8"/>
  <c r="G272" i="8"/>
  <c r="G264" i="8"/>
  <c r="G257" i="8"/>
  <c r="G250" i="8"/>
  <c r="G243" i="8"/>
  <c r="G232" i="8"/>
  <c r="G222" i="8"/>
  <c r="G215" i="8"/>
  <c r="G212" i="8"/>
  <c r="G205" i="8"/>
  <c r="G194" i="8"/>
  <c r="G191" i="8"/>
  <c r="G184" i="8"/>
  <c r="G177" i="8"/>
  <c r="G174" i="8"/>
  <c r="F169" i="8"/>
  <c r="G164" i="8"/>
  <c r="G167" i="8"/>
  <c r="F166" i="8"/>
  <c r="F158" i="8" s="1"/>
  <c r="G153" i="8"/>
  <c r="G154" i="8"/>
  <c r="G146" i="8"/>
  <c r="G147" i="8"/>
  <c r="F142" i="8"/>
  <c r="G140" i="8"/>
  <c r="G133" i="8"/>
  <c r="G130" i="8"/>
  <c r="F129" i="8"/>
  <c r="F125" i="8" s="1"/>
  <c r="G123" i="8"/>
  <c r="G120" i="8"/>
  <c r="G119" i="8"/>
  <c r="F122" i="8"/>
  <c r="G122" i="8" s="1"/>
  <c r="F118" i="8"/>
  <c r="G111" i="8"/>
  <c r="F110" i="8"/>
  <c r="F106" i="8" s="1"/>
  <c r="G104" i="8"/>
  <c r="F103" i="8"/>
  <c r="F99" i="8" s="1"/>
  <c r="G97" i="8"/>
  <c r="F92" i="8"/>
  <c r="G90" i="8"/>
  <c r="F84" i="8"/>
  <c r="G80" i="8"/>
  <c r="F75" i="8"/>
  <c r="G73" i="8"/>
  <c r="F68" i="8"/>
  <c r="G66" i="8"/>
  <c r="F61" i="8"/>
  <c r="G59" i="8"/>
  <c r="F58" i="8"/>
  <c r="F54" i="8" s="1"/>
  <c r="G52" i="8"/>
  <c r="F47" i="8"/>
  <c r="G45" i="8"/>
  <c r="F40" i="8"/>
  <c r="G38" i="8"/>
  <c r="F33" i="8"/>
  <c r="G31" i="8"/>
  <c r="F30" i="8"/>
  <c r="F26" i="8" s="1"/>
  <c r="G24" i="8"/>
  <c r="G15" i="8"/>
  <c r="F14" i="8"/>
  <c r="F8" i="8" s="1"/>
  <c r="G68" i="7"/>
  <c r="G75" i="7"/>
  <c r="G115" i="7"/>
  <c r="G116" i="7"/>
  <c r="G113" i="7"/>
  <c r="G111" i="7"/>
  <c r="G109" i="7"/>
  <c r="F108" i="7"/>
  <c r="F102" i="7" s="1"/>
  <c r="G174" i="7"/>
  <c r="G171" i="7"/>
  <c r="G169" i="7"/>
  <c r="G167" i="7"/>
  <c r="G163" i="7" s="1"/>
  <c r="F173" i="7"/>
  <c r="F163" i="7"/>
  <c r="G486" i="7"/>
  <c r="F481" i="7"/>
  <c r="G479" i="7"/>
  <c r="F474" i="7"/>
  <c r="G472" i="7"/>
  <c r="F467" i="7"/>
  <c r="G465" i="7"/>
  <c r="F460" i="7"/>
  <c r="G456" i="7"/>
  <c r="F451" i="7"/>
  <c r="G449" i="7"/>
  <c r="F444" i="7"/>
  <c r="G442" i="7"/>
  <c r="F437" i="7"/>
  <c r="G435" i="7"/>
  <c r="F434" i="7"/>
  <c r="F430" i="7" s="1"/>
  <c r="G428" i="7"/>
  <c r="F423" i="7"/>
  <c r="G421" i="7"/>
  <c r="F420" i="7"/>
  <c r="F416" i="7" s="1"/>
  <c r="G414" i="7"/>
  <c r="F413" i="7"/>
  <c r="F409" i="7" s="1"/>
  <c r="G405" i="7"/>
  <c r="G404" i="7" s="1"/>
  <c r="G402" i="7"/>
  <c r="G401" i="7"/>
  <c r="F400" i="7"/>
  <c r="F404" i="7"/>
  <c r="G394" i="7"/>
  <c r="G391" i="7"/>
  <c r="G389" i="7"/>
  <c r="G386" i="7" s="1"/>
  <c r="F393" i="7"/>
  <c r="G377" i="7"/>
  <c r="G376" i="7"/>
  <c r="F375" i="7"/>
  <c r="F371" i="7" s="1"/>
  <c r="G367" i="7"/>
  <c r="G365" i="7"/>
  <c r="F364" i="7"/>
  <c r="F359" i="7" s="1"/>
  <c r="G357" i="7"/>
  <c r="G355" i="7"/>
  <c r="G353" i="7"/>
  <c r="F352" i="7"/>
  <c r="F348" i="7" s="1"/>
  <c r="G346" i="7"/>
  <c r="F341" i="7"/>
  <c r="G339" i="7"/>
  <c r="F334" i="7"/>
  <c r="G332" i="7"/>
  <c r="F327" i="7"/>
  <c r="G325" i="7"/>
  <c r="F320" i="7"/>
  <c r="G318" i="7"/>
  <c r="F312" i="7"/>
  <c r="G308" i="7"/>
  <c r="F303" i="7"/>
  <c r="G301" i="7"/>
  <c r="F300" i="7"/>
  <c r="F296" i="7" s="1"/>
  <c r="G294" i="7"/>
  <c r="G292" i="7"/>
  <c r="G290" i="7"/>
  <c r="F289" i="7"/>
  <c r="F285" i="7" s="1"/>
  <c r="G283" i="7"/>
  <c r="F278" i="7"/>
  <c r="G276" i="7"/>
  <c r="F270" i="7"/>
  <c r="G266" i="7"/>
  <c r="F260" i="7"/>
  <c r="G256" i="7"/>
  <c r="G258" i="7"/>
  <c r="F255" i="7"/>
  <c r="G248" i="7"/>
  <c r="F247" i="7"/>
  <c r="F243" i="7" s="1"/>
  <c r="F231" i="7"/>
  <c r="F227" i="7" s="1"/>
  <c r="G232" i="7"/>
  <c r="G234" i="7"/>
  <c r="G220" i="7"/>
  <c r="G222" i="7"/>
  <c r="F219" i="7"/>
  <c r="F215" i="7" s="1"/>
  <c r="G225" i="7"/>
  <c r="G213" i="7"/>
  <c r="F208" i="7"/>
  <c r="G206" i="7"/>
  <c r="F201" i="7"/>
  <c r="G199" i="7"/>
  <c r="F194" i="7"/>
  <c r="G192" i="7"/>
  <c r="F191" i="7"/>
  <c r="G183" i="7"/>
  <c r="F176" i="7"/>
  <c r="G154" i="7"/>
  <c r="F149" i="7"/>
  <c r="G147" i="7"/>
  <c r="F146" i="7"/>
  <c r="F142" i="7" s="1"/>
  <c r="G140" i="7"/>
  <c r="F135" i="7"/>
  <c r="G133" i="7"/>
  <c r="F128" i="7"/>
  <c r="G125" i="7"/>
  <c r="G124" i="7"/>
  <c r="F123" i="7"/>
  <c r="F118" i="7" s="1"/>
  <c r="F63" i="7"/>
  <c r="G98" i="7"/>
  <c r="G96" i="7"/>
  <c r="F95" i="7"/>
  <c r="F89" i="7" s="1"/>
  <c r="G87" i="7"/>
  <c r="G85" i="7"/>
  <c r="F84" i="7"/>
  <c r="F77" i="7" s="1"/>
  <c r="G61" i="7"/>
  <c r="G58" i="7"/>
  <c r="G54" i="7"/>
  <c r="F60" i="7"/>
  <c r="F53" i="7"/>
  <c r="G40" i="7"/>
  <c r="G33" i="7"/>
  <c r="G31" i="7"/>
  <c r="G23" i="7"/>
  <c r="F39" i="7"/>
  <c r="F35" i="7" s="1"/>
  <c r="F22" i="7"/>
  <c r="F18" i="7" s="1"/>
  <c r="E454" i="8"/>
  <c r="E450" i="8" s="1"/>
  <c r="G450" i="8" s="1"/>
  <c r="A1" i="8" a="1"/>
  <c r="A1" i="8" s="1"/>
  <c r="C24" i="6"/>
  <c r="C24" i="3"/>
  <c r="E66" i="10"/>
  <c r="E63" i="10"/>
  <c r="E149" i="8"/>
  <c r="E375" i="7"/>
  <c r="G400" i="7" l="1"/>
  <c r="F198" i="8"/>
  <c r="F196" i="8" s="1"/>
  <c r="F158" i="7"/>
  <c r="F48" i="7"/>
  <c r="G289" i="7"/>
  <c r="G285" i="7" s="1"/>
  <c r="G84" i="7"/>
  <c r="G77" i="7" s="1"/>
  <c r="F396" i="7"/>
  <c r="E6" i="4"/>
  <c r="G53" i="7"/>
  <c r="G231" i="7"/>
  <c r="G227" i="7" s="1"/>
  <c r="G364" i="7"/>
  <c r="G359" i="7" s="1"/>
  <c r="F156" i="7"/>
  <c r="F100" i="7" s="1"/>
  <c r="F407" i="7"/>
  <c r="G219" i="7"/>
  <c r="G108" i="7"/>
  <c r="G102" i="7" s="1"/>
  <c r="G375" i="7"/>
  <c r="G371" i="7" s="1"/>
  <c r="G95" i="7"/>
  <c r="G89" i="7" s="1"/>
  <c r="G352" i="7"/>
  <c r="G348" i="7" s="1"/>
  <c r="F458" i="7"/>
  <c r="D8" i="3"/>
  <c r="D5" i="3" s="1"/>
  <c r="G123" i="7"/>
  <c r="G118" i="7" s="1"/>
  <c r="G454" i="8"/>
  <c r="G255" i="7"/>
  <c r="G250" i="7" s="1"/>
  <c r="G53" i="11"/>
  <c r="F46" i="7"/>
  <c r="F44" i="7" s="1"/>
  <c r="G58" i="10"/>
  <c r="G56" i="10" s="1"/>
  <c r="F63" i="9"/>
  <c r="F268" i="7"/>
  <c r="F379" i="7"/>
  <c r="F310" i="7"/>
  <c r="F6" i="10"/>
  <c r="F4" i="10" s="1"/>
  <c r="F2" i="10" s="1"/>
  <c r="F6" i="9"/>
  <c r="G191" i="7"/>
  <c r="G187" i="7" s="1"/>
  <c r="F187" i="7"/>
  <c r="G149" i="8"/>
  <c r="F156" i="8"/>
  <c r="G129" i="8"/>
  <c r="F113" i="8"/>
  <c r="F82" i="8" s="1"/>
  <c r="F6" i="8"/>
  <c r="F16" i="7"/>
  <c r="F14" i="7" s="1"/>
  <c r="E58" i="10"/>
  <c r="E56" i="10" s="1"/>
  <c r="E123" i="7"/>
  <c r="E118" i="7" s="1"/>
  <c r="E73" i="11"/>
  <c r="G73" i="11" s="1"/>
  <c r="C6" i="6"/>
  <c r="G34" i="1" s="1"/>
  <c r="C12" i="6"/>
  <c r="C58" i="4"/>
  <c r="C55" i="4"/>
  <c r="C51" i="4"/>
  <c r="C48" i="4"/>
  <c r="C45" i="4"/>
  <c r="C41" i="4"/>
  <c r="C27" i="4"/>
  <c r="C24" i="4"/>
  <c r="C19" i="4"/>
  <c r="C16" i="4"/>
  <c r="C12" i="4"/>
  <c r="C8" i="4"/>
  <c r="H24" i="1"/>
  <c r="I21" i="1"/>
  <c r="I20" i="1"/>
  <c r="H21" i="1"/>
  <c r="H20" i="1"/>
  <c r="C21" i="2"/>
  <c r="G21" i="1" s="1"/>
  <c r="C7" i="2"/>
  <c r="G20" i="1" s="1"/>
  <c r="G24" i="1"/>
  <c r="C8" i="3"/>
  <c r="C45" i="5"/>
  <c r="C41" i="5"/>
  <c r="C36" i="5"/>
  <c r="C33" i="5"/>
  <c r="C26" i="5"/>
  <c r="C21" i="5"/>
  <c r="C15" i="5"/>
  <c r="C12" i="5"/>
  <c r="C9" i="5"/>
  <c r="E110" i="8"/>
  <c r="E447" i="8"/>
  <c r="E440" i="8"/>
  <c r="E432" i="8"/>
  <c r="E422" i="8"/>
  <c r="E414" i="8"/>
  <c r="G414" i="8" s="1"/>
  <c r="E411" i="8"/>
  <c r="G411" i="8" s="1"/>
  <c r="E404" i="8"/>
  <c r="E397" i="8"/>
  <c r="E389" i="8"/>
  <c r="E382" i="8"/>
  <c r="E375" i="8"/>
  <c r="E368" i="8"/>
  <c r="E361" i="8"/>
  <c r="E354" i="8"/>
  <c r="E347" i="8"/>
  <c r="E339" i="8"/>
  <c r="E328" i="8"/>
  <c r="G328" i="8" s="1"/>
  <c r="E325" i="8"/>
  <c r="E318" i="8"/>
  <c r="E310" i="8"/>
  <c r="E302" i="8"/>
  <c r="E295" i="8"/>
  <c r="E288" i="8"/>
  <c r="G288" i="8" s="1"/>
  <c r="E285" i="8"/>
  <c r="G285" i="8" s="1"/>
  <c r="E278" i="8"/>
  <c r="E271" i="8"/>
  <c r="E263" i="8"/>
  <c r="E256" i="8"/>
  <c r="E249" i="8"/>
  <c r="E242" i="8"/>
  <c r="E231" i="8"/>
  <c r="E224" i="8"/>
  <c r="E221" i="8"/>
  <c r="G221" i="8" s="1"/>
  <c r="G217" i="8" s="1"/>
  <c r="E214" i="8"/>
  <c r="G214" i="8" s="1"/>
  <c r="E211" i="8"/>
  <c r="G211" i="8" s="1"/>
  <c r="E204" i="8"/>
  <c r="E53" i="11"/>
  <c r="E49" i="11" s="1"/>
  <c r="G49" i="11" s="1"/>
  <c r="E70" i="11"/>
  <c r="E62" i="11"/>
  <c r="E46" i="11"/>
  <c r="E38" i="11"/>
  <c r="E31" i="11"/>
  <c r="E24" i="11"/>
  <c r="E15" i="11"/>
  <c r="G15" i="11" s="1"/>
  <c r="E12" i="11"/>
  <c r="G12" i="11" s="1"/>
  <c r="E46" i="10"/>
  <c r="E53" i="10"/>
  <c r="E38" i="10"/>
  <c r="E31" i="10"/>
  <c r="E23" i="10"/>
  <c r="E12" i="10"/>
  <c r="E8" i="10" s="1"/>
  <c r="G8" i="10" s="1"/>
  <c r="E161" i="9"/>
  <c r="G161" i="9" s="1"/>
  <c r="E154" i="9"/>
  <c r="G154" i="9" s="1"/>
  <c r="E151" i="9"/>
  <c r="E141" i="9"/>
  <c r="E134" i="9"/>
  <c r="E126" i="9"/>
  <c r="E118" i="9"/>
  <c r="E109" i="9"/>
  <c r="E101" i="9"/>
  <c r="E93" i="9"/>
  <c r="E86" i="9"/>
  <c r="E77" i="9"/>
  <c r="E68" i="9"/>
  <c r="E63" i="9" s="1"/>
  <c r="E58" i="9"/>
  <c r="E51" i="9"/>
  <c r="E47" i="9" s="1"/>
  <c r="G47" i="9" s="1"/>
  <c r="E44" i="9"/>
  <c r="E35" i="9"/>
  <c r="E28" i="9"/>
  <c r="E21" i="9"/>
  <c r="E13" i="9"/>
  <c r="E190" i="8"/>
  <c r="E193" i="8"/>
  <c r="G193" i="8" s="1"/>
  <c r="E183" i="8"/>
  <c r="E173" i="8"/>
  <c r="G173" i="8" s="1"/>
  <c r="E176" i="8"/>
  <c r="G176" i="8" s="1"/>
  <c r="E166" i="8"/>
  <c r="G166" i="8" s="1"/>
  <c r="E163" i="8"/>
  <c r="G163" i="8" s="1"/>
  <c r="E142" i="8"/>
  <c r="G142" i="8" s="1"/>
  <c r="E139" i="8"/>
  <c r="E132" i="8"/>
  <c r="E118" i="8"/>
  <c r="E103" i="8"/>
  <c r="E96" i="8"/>
  <c r="E89" i="8"/>
  <c r="E79" i="8"/>
  <c r="E72" i="8"/>
  <c r="E65" i="8"/>
  <c r="E58" i="8"/>
  <c r="E51" i="8"/>
  <c r="E44" i="8"/>
  <c r="E37" i="8"/>
  <c r="E30" i="8"/>
  <c r="E23" i="8"/>
  <c r="E14" i="8"/>
  <c r="E485" i="7"/>
  <c r="E478" i="7"/>
  <c r="E471" i="7"/>
  <c r="E464" i="7"/>
  <c r="E455" i="7"/>
  <c r="E448" i="7"/>
  <c r="E441" i="7"/>
  <c r="E434" i="7"/>
  <c r="E427" i="7"/>
  <c r="E420" i="7"/>
  <c r="E413" i="7"/>
  <c r="E386" i="7"/>
  <c r="E393" i="7"/>
  <c r="G393" i="7" s="1"/>
  <c r="G379" i="7" s="1"/>
  <c r="G381" i="7" s="1"/>
  <c r="E400" i="7"/>
  <c r="E404" i="7"/>
  <c r="E371" i="7"/>
  <c r="E364" i="7"/>
  <c r="E359" i="7" s="1"/>
  <c r="E352" i="7"/>
  <c r="E348" i="7" s="1"/>
  <c r="E345" i="7"/>
  <c r="E338" i="7"/>
  <c r="E331" i="7"/>
  <c r="E324" i="7"/>
  <c r="E317" i="7"/>
  <c r="E307" i="7"/>
  <c r="E300" i="7"/>
  <c r="E289" i="7"/>
  <c r="E285" i="7" s="1"/>
  <c r="E282" i="7"/>
  <c r="E275" i="7"/>
  <c r="E265" i="7"/>
  <c r="E255" i="7"/>
  <c r="E250" i="7" s="1"/>
  <c r="E247" i="7"/>
  <c r="E240" i="7"/>
  <c r="E236" i="7" s="1"/>
  <c r="E231" i="7"/>
  <c r="E227" i="7" s="1"/>
  <c r="E224" i="7"/>
  <c r="G224" i="7" s="1"/>
  <c r="E219" i="7"/>
  <c r="E212" i="7"/>
  <c r="E205" i="7"/>
  <c r="E198" i="7"/>
  <c r="E187" i="7"/>
  <c r="E182" i="7"/>
  <c r="E163" i="7"/>
  <c r="E173" i="7"/>
  <c r="G173" i="7" s="1"/>
  <c r="G156" i="7" s="1"/>
  <c r="E153" i="7"/>
  <c r="E146" i="7"/>
  <c r="E139" i="7"/>
  <c r="E132" i="7"/>
  <c r="E108" i="7"/>
  <c r="E95" i="7"/>
  <c r="E89" i="7" s="1"/>
  <c r="E84" i="7"/>
  <c r="E77" i="7" s="1"/>
  <c r="E74" i="7"/>
  <c r="E70" i="7" s="1"/>
  <c r="E67" i="7"/>
  <c r="E53" i="7"/>
  <c r="E60" i="7"/>
  <c r="G60" i="7" s="1"/>
  <c r="G46" i="7" s="1"/>
  <c r="E39" i="7"/>
  <c r="E35" i="7" s="1"/>
  <c r="E30" i="7"/>
  <c r="E26" i="7" s="1"/>
  <c r="E22" i="7"/>
  <c r="G215" i="7" l="1"/>
  <c r="F369" i="7"/>
  <c r="G51" i="9"/>
  <c r="G68" i="9"/>
  <c r="G39" i="7"/>
  <c r="G35" i="7" s="1"/>
  <c r="E270" i="7"/>
  <c r="G275" i="7"/>
  <c r="G270" i="7" s="1"/>
  <c r="E467" i="7"/>
  <c r="G471" i="7"/>
  <c r="G467" i="7" s="1"/>
  <c r="E80" i="9"/>
  <c r="G86" i="9"/>
  <c r="E65" i="11"/>
  <c r="G70" i="11"/>
  <c r="E435" i="8"/>
  <c r="G435" i="8" s="1"/>
  <c r="G440" i="8"/>
  <c r="E194" i="7"/>
  <c r="G194" i="7" s="1"/>
  <c r="G198" i="7"/>
  <c r="G196" i="7" s="1"/>
  <c r="E474" i="7"/>
  <c r="G474" i="7" s="1"/>
  <c r="G478" i="7"/>
  <c r="E89" i="9"/>
  <c r="G89" i="9" s="1"/>
  <c r="G93" i="9"/>
  <c r="E27" i="10"/>
  <c r="G27" i="10" s="1"/>
  <c r="G31" i="10"/>
  <c r="E443" i="8"/>
  <c r="G443" i="8" s="1"/>
  <c r="G447" i="8"/>
  <c r="E201" i="7"/>
  <c r="G201" i="7" s="1"/>
  <c r="G205" i="7"/>
  <c r="E296" i="7"/>
  <c r="G300" i="7"/>
  <c r="E481" i="7"/>
  <c r="G481" i="7" s="1"/>
  <c r="G485" i="7"/>
  <c r="E96" i="9"/>
  <c r="G96" i="9" s="1"/>
  <c r="G101" i="9"/>
  <c r="E34" i="10"/>
  <c r="G34" i="10" s="1"/>
  <c r="G38" i="10"/>
  <c r="E176" i="7"/>
  <c r="G176" i="7" s="1"/>
  <c r="G182" i="7"/>
  <c r="E460" i="7"/>
  <c r="G464" i="7"/>
  <c r="G460" i="7" s="1"/>
  <c r="E57" i="11"/>
  <c r="G57" i="11" s="1"/>
  <c r="G62" i="11"/>
  <c r="E63" i="7"/>
  <c r="G67" i="7"/>
  <c r="G63" i="7" s="1"/>
  <c r="E278" i="7"/>
  <c r="G278" i="7" s="1"/>
  <c r="G282" i="7"/>
  <c r="E104" i="9"/>
  <c r="G109" i="9"/>
  <c r="E409" i="7"/>
  <c r="G413" i="7"/>
  <c r="G409" i="7" s="1"/>
  <c r="E112" i="9"/>
  <c r="G118" i="9"/>
  <c r="E378" i="8"/>
  <c r="G378" i="8" s="1"/>
  <c r="G382" i="8"/>
  <c r="E128" i="7"/>
  <c r="G132" i="7"/>
  <c r="G128" i="7" s="1"/>
  <c r="E320" i="7"/>
  <c r="G320" i="7" s="1"/>
  <c r="G324" i="7"/>
  <c r="E327" i="7"/>
  <c r="G327" i="7" s="1"/>
  <c r="G331" i="7"/>
  <c r="E18" i="7"/>
  <c r="E16" i="7" s="1"/>
  <c r="E14" i="7" s="1"/>
  <c r="G22" i="7"/>
  <c r="G18" i="7" s="1"/>
  <c r="E142" i="7"/>
  <c r="G146" i="7"/>
  <c r="G142" i="7" s="1"/>
  <c r="E334" i="7"/>
  <c r="G334" i="7" s="1"/>
  <c r="G338" i="7"/>
  <c r="E430" i="7"/>
  <c r="G430" i="7" s="1"/>
  <c r="G434" i="7"/>
  <c r="E38" i="9"/>
  <c r="G38" i="9" s="1"/>
  <c r="G44" i="9"/>
  <c r="E137" i="9"/>
  <c r="G137" i="9" s="1"/>
  <c r="G141" i="9"/>
  <c r="E18" i="11"/>
  <c r="F18" i="11" s="1"/>
  <c r="F6" i="11" s="1"/>
  <c r="F4" i="11" s="1"/>
  <c r="F2" i="11" s="1"/>
  <c r="E400" i="8"/>
  <c r="G400" i="8" s="1"/>
  <c r="G404" i="8"/>
  <c r="E425" i="8"/>
  <c r="G425" i="8" s="1"/>
  <c r="G432" i="8"/>
  <c r="E49" i="10"/>
  <c r="G49" i="10" s="1"/>
  <c r="G53" i="10"/>
  <c r="E135" i="7"/>
  <c r="G139" i="7"/>
  <c r="G135" i="7" s="1"/>
  <c r="E129" i="9"/>
  <c r="G129" i="9" s="1"/>
  <c r="G134" i="9"/>
  <c r="E149" i="7"/>
  <c r="G153" i="7"/>
  <c r="E243" i="7"/>
  <c r="G243" i="7" s="1"/>
  <c r="G247" i="7"/>
  <c r="E341" i="7"/>
  <c r="G341" i="7" s="1"/>
  <c r="G345" i="7"/>
  <c r="E437" i="7"/>
  <c r="G441" i="7"/>
  <c r="G437" i="7" s="1"/>
  <c r="E146" i="9"/>
  <c r="G146" i="9" s="1"/>
  <c r="G144" i="9" s="1"/>
  <c r="G151" i="9"/>
  <c r="E27" i="11"/>
  <c r="G27" i="11" s="1"/>
  <c r="G31" i="11"/>
  <c r="E71" i="9"/>
  <c r="G71" i="9" s="1"/>
  <c r="G73" i="9" s="1"/>
  <c r="F73" i="9" s="1"/>
  <c r="G77" i="9"/>
  <c r="E303" i="7"/>
  <c r="G307" i="7"/>
  <c r="G303" i="7" s="1"/>
  <c r="E8" i="9"/>
  <c r="G8" i="9" s="1"/>
  <c r="G13" i="9"/>
  <c r="E371" i="8"/>
  <c r="G371" i="8" s="1"/>
  <c r="G375" i="8"/>
  <c r="E312" i="7"/>
  <c r="G317" i="7"/>
  <c r="E41" i="10"/>
  <c r="G41" i="10" s="1"/>
  <c r="G46" i="10"/>
  <c r="E24" i="9"/>
  <c r="G24" i="9" s="1"/>
  <c r="G28" i="9"/>
  <c r="E385" i="8"/>
  <c r="G385" i="8" s="1"/>
  <c r="G389" i="8"/>
  <c r="E31" i="9"/>
  <c r="G31" i="9" s="1"/>
  <c r="G35" i="9"/>
  <c r="E444" i="7"/>
  <c r="G448" i="7"/>
  <c r="G444" i="7" s="1"/>
  <c r="E54" i="9"/>
  <c r="G54" i="9" s="1"/>
  <c r="G58" i="9"/>
  <c r="E34" i="11"/>
  <c r="G34" i="11" s="1"/>
  <c r="G38" i="11"/>
  <c r="G74" i="7"/>
  <c r="G70" i="7" s="1"/>
  <c r="G12" i="10"/>
  <c r="E19" i="10"/>
  <c r="G6" i="10" s="1"/>
  <c r="G4" i="10" s="1"/>
  <c r="G2" i="10" s="1"/>
  <c r="E208" i="7"/>
  <c r="G208" i="7" s="1"/>
  <c r="G212" i="7"/>
  <c r="E16" i="9"/>
  <c r="G16" i="9" s="1"/>
  <c r="G21" i="9"/>
  <c r="E416" i="7"/>
  <c r="G420" i="7"/>
  <c r="G416" i="7" s="1"/>
  <c r="E121" i="9"/>
  <c r="G121" i="9" s="1"/>
  <c r="G126" i="9"/>
  <c r="E423" i="7"/>
  <c r="G427" i="7"/>
  <c r="G423" i="7" s="1"/>
  <c r="G8" i="11"/>
  <c r="E392" i="8"/>
  <c r="G392" i="8" s="1"/>
  <c r="G397" i="8"/>
  <c r="E260" i="7"/>
  <c r="G265" i="7"/>
  <c r="E451" i="7"/>
  <c r="G451" i="7" s="1"/>
  <c r="G455" i="7"/>
  <c r="E41" i="11"/>
  <c r="G41" i="11" s="1"/>
  <c r="G46" i="11"/>
  <c r="E417" i="8"/>
  <c r="G417" i="8" s="1"/>
  <c r="G422" i="8"/>
  <c r="F61" i="9"/>
  <c r="F4" i="9" s="1"/>
  <c r="F2" i="9" s="1"/>
  <c r="G63" i="9"/>
  <c r="F4" i="8"/>
  <c r="F2" i="8" s="1"/>
  <c r="F185" i="7"/>
  <c r="F42" i="7" s="1"/>
  <c r="F12" i="7" s="1"/>
  <c r="G158" i="8"/>
  <c r="G169" i="8"/>
  <c r="E135" i="8"/>
  <c r="G135" i="8" s="1"/>
  <c r="G139" i="8"/>
  <c r="E305" i="8"/>
  <c r="G305" i="8" s="1"/>
  <c r="G310" i="8"/>
  <c r="E227" i="8"/>
  <c r="G227" i="8" s="1"/>
  <c r="G231" i="8"/>
  <c r="E313" i="8"/>
  <c r="G313" i="8" s="1"/>
  <c r="G318" i="8"/>
  <c r="E245" i="8"/>
  <c r="G245" i="8" s="1"/>
  <c r="G249" i="8"/>
  <c r="E234" i="8"/>
  <c r="G234" i="8" s="1"/>
  <c r="G242" i="8"/>
  <c r="E252" i="8"/>
  <c r="G252" i="8" s="1"/>
  <c r="G256" i="8"/>
  <c r="E335" i="8"/>
  <c r="G335" i="8" s="1"/>
  <c r="G339" i="8"/>
  <c r="E357" i="8"/>
  <c r="G357" i="8" s="1"/>
  <c r="G361" i="8"/>
  <c r="E298" i="8"/>
  <c r="G298" i="8" s="1"/>
  <c r="G302" i="8"/>
  <c r="E259" i="8"/>
  <c r="G259" i="8" s="1"/>
  <c r="G263" i="8"/>
  <c r="E342" i="8"/>
  <c r="G342" i="8" s="1"/>
  <c r="G347" i="8"/>
  <c r="E125" i="8"/>
  <c r="G132" i="8"/>
  <c r="G125" i="8" s="1"/>
  <c r="E321" i="8"/>
  <c r="G321" i="8" s="1"/>
  <c r="G325" i="8"/>
  <c r="E179" i="8"/>
  <c r="G179" i="8" s="1"/>
  <c r="G183" i="8"/>
  <c r="E266" i="8"/>
  <c r="G266" i="8" s="1"/>
  <c r="G271" i="8"/>
  <c r="E350" i="8"/>
  <c r="G350" i="8" s="1"/>
  <c r="G354" i="8"/>
  <c r="E186" i="8"/>
  <c r="G190" i="8"/>
  <c r="E200" i="8"/>
  <c r="G200" i="8" s="1"/>
  <c r="G204" i="8"/>
  <c r="G281" i="8"/>
  <c r="E364" i="8"/>
  <c r="G364" i="8" s="1"/>
  <c r="G368" i="8"/>
  <c r="E274" i="8"/>
  <c r="G274" i="8" s="1"/>
  <c r="G278" i="8"/>
  <c r="E291" i="8"/>
  <c r="G291" i="8" s="1"/>
  <c r="G295" i="8"/>
  <c r="E106" i="8"/>
  <c r="G106" i="8" s="1"/>
  <c r="G110" i="8"/>
  <c r="E8" i="8"/>
  <c r="G8" i="8" s="1"/>
  <c r="G14" i="8"/>
  <c r="E99" i="8"/>
  <c r="G99" i="8" s="1"/>
  <c r="G103" i="8"/>
  <c r="E17" i="8"/>
  <c r="G17" i="8" s="1"/>
  <c r="G23" i="8"/>
  <c r="E113" i="8"/>
  <c r="G113" i="8" s="1"/>
  <c r="G118" i="8"/>
  <c r="E40" i="8"/>
  <c r="G40" i="8" s="1"/>
  <c r="G44" i="8"/>
  <c r="E92" i="8"/>
  <c r="G92" i="8" s="1"/>
  <c r="G96" i="8"/>
  <c r="E26" i="8"/>
  <c r="G26" i="8" s="1"/>
  <c r="G30" i="8"/>
  <c r="E47" i="8"/>
  <c r="G47" i="8" s="1"/>
  <c r="G51" i="8"/>
  <c r="E33" i="8"/>
  <c r="G33" i="8" s="1"/>
  <c r="G37" i="8"/>
  <c r="E54" i="8"/>
  <c r="G54" i="8" s="1"/>
  <c r="G58" i="8"/>
  <c r="E68" i="8"/>
  <c r="G68" i="8" s="1"/>
  <c r="G72" i="8"/>
  <c r="E61" i="8"/>
  <c r="G61" i="8" s="1"/>
  <c r="G65" i="8"/>
  <c r="E75" i="8"/>
  <c r="G75" i="8" s="1"/>
  <c r="G79" i="8"/>
  <c r="E84" i="8"/>
  <c r="G89" i="8"/>
  <c r="G84" i="8" s="1"/>
  <c r="C39" i="4"/>
  <c r="C6" i="4"/>
  <c r="I23" i="1"/>
  <c r="I25" i="1" s="1"/>
  <c r="H23" i="1"/>
  <c r="H25" i="1" s="1"/>
  <c r="C5" i="3"/>
  <c r="G23" i="1"/>
  <c r="G25" i="1" s="1"/>
  <c r="C6" i="5"/>
  <c r="H22" i="1"/>
  <c r="I22" i="1"/>
  <c r="G22" i="1"/>
  <c r="E379" i="7"/>
  <c r="E381" i="7" s="1"/>
  <c r="F381" i="7" s="1"/>
  <c r="E396" i="7"/>
  <c r="G396" i="7" s="1"/>
  <c r="G369" i="7" s="1"/>
  <c r="E158" i="8"/>
  <c r="E407" i="8"/>
  <c r="G407" i="8" s="1"/>
  <c r="C4" i="2"/>
  <c r="E281" i="8"/>
  <c r="E217" i="8"/>
  <c r="E169" i="8"/>
  <c r="E207" i="8"/>
  <c r="E8" i="11"/>
  <c r="E215" i="7"/>
  <c r="E46" i="7"/>
  <c r="E156" i="7"/>
  <c r="E102" i="7"/>
  <c r="E6" i="11" l="1"/>
  <c r="E4" i="11" s="1"/>
  <c r="E2" i="11" s="1"/>
  <c r="E6" i="9"/>
  <c r="E61" i="9"/>
  <c r="G16" i="7"/>
  <c r="G14" i="7" s="1"/>
  <c r="G407" i="7"/>
  <c r="E407" i="7"/>
  <c r="G149" i="7"/>
  <c r="G100" i="7" s="1"/>
  <c r="G151" i="7"/>
  <c r="G296" i="7"/>
  <c r="G268" i="7" s="1"/>
  <c r="G298" i="7"/>
  <c r="F298" i="7" s="1"/>
  <c r="G44" i="7"/>
  <c r="E458" i="7"/>
  <c r="E67" i="11"/>
  <c r="F67" i="11" s="1"/>
  <c r="G65" i="11"/>
  <c r="E107" i="9"/>
  <c r="F107" i="9" s="1"/>
  <c r="G104" i="9"/>
  <c r="E262" i="7"/>
  <c r="G260" i="7"/>
  <c r="G185" i="7" s="1"/>
  <c r="E268" i="7"/>
  <c r="F10" i="7"/>
  <c r="G6" i="9"/>
  <c r="E82" i="9"/>
  <c r="G80" i="9"/>
  <c r="G82" i="9" s="1"/>
  <c r="F82" i="9" s="1"/>
  <c r="E185" i="7"/>
  <c r="G458" i="7"/>
  <c r="E314" i="7"/>
  <c r="F314" i="7" s="1"/>
  <c r="G312" i="7"/>
  <c r="G310" i="7" s="1"/>
  <c r="E6" i="10"/>
  <c r="E4" i="10" s="1"/>
  <c r="E2" i="10" s="1"/>
  <c r="E310" i="7"/>
  <c r="E144" i="9"/>
  <c r="G6" i="11"/>
  <c r="G4" i="11" s="1"/>
  <c r="G2" i="11" s="1"/>
  <c r="E114" i="9"/>
  <c r="F114" i="9" s="1"/>
  <c r="G112" i="9"/>
  <c r="G198" i="8"/>
  <c r="G196" i="8" s="1"/>
  <c r="G156" i="8"/>
  <c r="G82" i="8"/>
  <c r="E6" i="8"/>
  <c r="E82" i="8"/>
  <c r="G6" i="8"/>
  <c r="E198" i="8"/>
  <c r="E196" i="8" s="1"/>
  <c r="E100" i="7"/>
  <c r="E44" i="7"/>
  <c r="G26" i="1"/>
  <c r="G35" i="1" s="1"/>
  <c r="I26" i="1"/>
  <c r="H26" i="1"/>
  <c r="E369" i="7"/>
  <c r="E156" i="8"/>
  <c r="E4" i="9" l="1"/>
  <c r="E2" i="9" s="1"/>
  <c r="G2" i="9" s="1"/>
  <c r="G61" i="9"/>
  <c r="G4" i="9" s="1"/>
  <c r="G42" i="7"/>
  <c r="G12" i="7" s="1"/>
  <c r="G4" i="8"/>
  <c r="G2" i="8" s="1"/>
  <c r="E4" i="8"/>
  <c r="E2" i="8" s="1"/>
  <c r="E42" i="7"/>
  <c r="E12" i="7" s="1"/>
  <c r="G10" i="7" l="1"/>
  <c r="E10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<sst xmlns="http://schemas.openxmlformats.org/spreadsheetml/2006/main" count="1766" uniqueCount="565">
  <si>
    <t>PRORAČUN 2025.G.</t>
  </si>
  <si>
    <t>Prihodi poslovanja</t>
  </si>
  <si>
    <t>Prihodi od prodaje 
nefinancijske imovine</t>
  </si>
  <si>
    <t>UKUPNI PRIHODI:</t>
  </si>
  <si>
    <t>Rashodi poslovanja</t>
  </si>
  <si>
    <t>Rashodi za nabavu 
nefinancijske imovine</t>
  </si>
  <si>
    <t>UKUPNI RASHODI:</t>
  </si>
  <si>
    <t>Razlika viška / manjak:</t>
  </si>
  <si>
    <t>RAČUN FINANCIRANJA</t>
  </si>
  <si>
    <t>PRORAČUN
 2025.G.</t>
  </si>
  <si>
    <t>Primici od financijske
imovine i zaduživanja</t>
  </si>
  <si>
    <t>Izdaci za financijsku 
imovinu i otplate zajmova</t>
  </si>
  <si>
    <t>NETO FINANCIRANJE:</t>
  </si>
  <si>
    <t>A 1. RAČUN PRIHODA I RASHODA PO EKONOMSKOJ KLASIFIKACIJI</t>
  </si>
  <si>
    <t>RAZRED 
/SKUPINA</t>
  </si>
  <si>
    <t>NAZIV</t>
  </si>
  <si>
    <t>PRIHODI UKUPNO (6 + 7)</t>
  </si>
  <si>
    <t>PRIHODI POSLOVANJA</t>
  </si>
  <si>
    <t>Prihod od poreza</t>
  </si>
  <si>
    <t>Pomoći</t>
  </si>
  <si>
    <t>Prihodi od imovine</t>
  </si>
  <si>
    <t>Prihodi od upravnih i 
administrativnih pristojbi, 
pristojbi po posebnim 
propisimai naknada</t>
  </si>
  <si>
    <t>Prihodi od prodaje proizvodai roba, te pruženih usluga</t>
  </si>
  <si>
    <t>Kazne, upravne mjere i 
ostali prihodi</t>
  </si>
  <si>
    <t>PRIHODI OD PRODAJE NEFINANCIJSKE
IMOVINE</t>
  </si>
  <si>
    <t>Prihod od prodaje neproizvedene 
imovine</t>
  </si>
  <si>
    <t>Prihod od proizvedene imovine</t>
  </si>
  <si>
    <t>RAZRED /SKUPINA</t>
  </si>
  <si>
    <t>UKUPNI RASHODI
POSLOVANJA (3+4)</t>
  </si>
  <si>
    <t>RASHODI POSLOVANJA</t>
  </si>
  <si>
    <t>Rashodi za zaposlene</t>
  </si>
  <si>
    <t>Materijalni rashodi</t>
  </si>
  <si>
    <t>Financijski rashodi</t>
  </si>
  <si>
    <t>Subvencije</t>
  </si>
  <si>
    <t>Pomoći dane u inozemstvu
i unutar općeg proračuna</t>
  </si>
  <si>
    <t>Naknade građanima i kućanstvima
iz proračuna</t>
  </si>
  <si>
    <t>Donacije i ostali rashodi</t>
  </si>
  <si>
    <t>Rashodi za nabavu 
neproizvedene imovine</t>
  </si>
  <si>
    <t>Rashodi za nabavu 
proizvedene dugotrajne imovine</t>
  </si>
  <si>
    <t>A 2. PRIHODI I RASHODI PO IZVORIMA FINANCIRANJA</t>
  </si>
  <si>
    <t>RAZRED
/SKUPINA</t>
  </si>
  <si>
    <t>PRORAČUN
2025.G.</t>
  </si>
  <si>
    <t>UKUPNO PRIHODI PO IZVORIMA FINANCIRANJA:</t>
  </si>
  <si>
    <t>Opći prihodi i primici</t>
  </si>
  <si>
    <t>Izvor 11</t>
  </si>
  <si>
    <t>Vlastiti prihodi</t>
  </si>
  <si>
    <t>Izvor 31</t>
  </si>
  <si>
    <t>Namjenski prihodi</t>
  </si>
  <si>
    <t>Izvor 41</t>
  </si>
  <si>
    <t>Izvor 51</t>
  </si>
  <si>
    <t>Pomoći od EU</t>
  </si>
  <si>
    <t>Donacije</t>
  </si>
  <si>
    <t>Izvori 61</t>
  </si>
  <si>
    <t>Izvor 71</t>
  </si>
  <si>
    <t>Prihodi od prodaje 
neproizvedene dugotrajne imovine</t>
  </si>
  <si>
    <t>A 3. RASHODI PREMA FUNKCIJSKOJ KLASIFIKACIJI</t>
  </si>
  <si>
    <t>RAZRED/
SKUPINA</t>
  </si>
  <si>
    <t>O11</t>
  </si>
  <si>
    <t>O1</t>
  </si>
  <si>
    <t xml:space="preserve">OPĆE JAVNE USLUGE </t>
  </si>
  <si>
    <t>Izvršna i zakonodavna tijela
financijski i fiskalni poslovi,
vanjski poslovi</t>
  </si>
  <si>
    <t>O3</t>
  </si>
  <si>
    <t>JAVNI RED I SIGURNOST</t>
  </si>
  <si>
    <t>O32</t>
  </si>
  <si>
    <t>Usluge protupožarne zaštite</t>
  </si>
  <si>
    <t>O4</t>
  </si>
  <si>
    <t>EKONOMSKI POSLOVI</t>
  </si>
  <si>
    <t>O42</t>
  </si>
  <si>
    <t>Poljoprivreda,šumarstvo,
ribarstvo i lov</t>
  </si>
  <si>
    <t>O45</t>
  </si>
  <si>
    <t>Promet</t>
  </si>
  <si>
    <t>O47</t>
  </si>
  <si>
    <t>Turizam</t>
  </si>
  <si>
    <t>O49</t>
  </si>
  <si>
    <t>Ekonomski poslovi koji nisu
drugdje svrstani</t>
  </si>
  <si>
    <t>O5</t>
  </si>
  <si>
    <t>ZAŠTITA OKOLIŠA</t>
  </si>
  <si>
    <t>O51</t>
  </si>
  <si>
    <t>Gospodarenje otpadom</t>
  </si>
  <si>
    <t>O52</t>
  </si>
  <si>
    <t>Gospodarenje otpadnim vodama</t>
  </si>
  <si>
    <t>O56</t>
  </si>
  <si>
    <t>Poslovi i usluge zaštite okoliša koji nisu drugdje svrstani</t>
  </si>
  <si>
    <t>O6</t>
  </si>
  <si>
    <t>USLUGE UNAPREĐENJA STANOVANJA I ZAJEDNICE</t>
  </si>
  <si>
    <t>O61</t>
  </si>
  <si>
    <t>Razvoj stanovanja</t>
  </si>
  <si>
    <t>O62</t>
  </si>
  <si>
    <t>Razvoj zajednice</t>
  </si>
  <si>
    <t>O63</t>
  </si>
  <si>
    <t>Opskrba vodom</t>
  </si>
  <si>
    <t>O64</t>
  </si>
  <si>
    <t>Ulična rasvjeta</t>
  </si>
  <si>
    <t>Rashodi vezani za stanovanje i komunalne pogodnosti koji nisu drugdje svrstani</t>
  </si>
  <si>
    <t>O66</t>
  </si>
  <si>
    <t>O7</t>
  </si>
  <si>
    <t>ZDRAVSTVO</t>
  </si>
  <si>
    <t>O75</t>
  </si>
  <si>
    <t>Istraživanje i razvoj zdravstva</t>
  </si>
  <si>
    <t>O8</t>
  </si>
  <si>
    <t>REKREACIJA, KULTURA, RELIGIJA</t>
  </si>
  <si>
    <t>O81</t>
  </si>
  <si>
    <t>Službe rekreacije i športa</t>
  </si>
  <si>
    <t>O82</t>
  </si>
  <si>
    <t>Službe kulture</t>
  </si>
  <si>
    <t>O84</t>
  </si>
  <si>
    <t>Religijske i druge službe zajednice</t>
  </si>
  <si>
    <t>O9</t>
  </si>
  <si>
    <t>OBRAZOVANJE</t>
  </si>
  <si>
    <t>O91</t>
  </si>
  <si>
    <t>Predškolsko i osnovno obrazovanje</t>
  </si>
  <si>
    <t>O98</t>
  </si>
  <si>
    <t>Usluge obrazovanja koje nisu drugdje svrstane</t>
  </si>
  <si>
    <t>SOCIJALNA ZAŠTITA</t>
  </si>
  <si>
    <t>Aktivnosti socijalne zaštite koji
nisu drugdje svrstane</t>
  </si>
  <si>
    <t>B.1. RAČUN FINANCIRANJA PREMA EKONOMSKOJ KLASIFIKACIJI</t>
  </si>
  <si>
    <t>OPIS PRIMICI
 / IZDACI</t>
  </si>
  <si>
    <t>Primljene otplate 
povrat) glavnice zajmova</t>
  </si>
  <si>
    <t>Primici od zaduživanja</t>
  </si>
  <si>
    <t>PRIMICI OD FINANCIJSKE IMOVINE I ZADUŽIVANJA</t>
  </si>
  <si>
    <t>Izdaci za dane zajmove i
depozite</t>
  </si>
  <si>
    <t>Izdaci za otplatu glavnice
i primljenih kredita i zajmova</t>
  </si>
  <si>
    <t>B. 2. RAČUN FINANCIRANJA PREMA IZVORIMA FINANCIRANJA</t>
  </si>
  <si>
    <t>UKUPNO PRIMICI:</t>
  </si>
  <si>
    <t>Namjenski primici</t>
  </si>
  <si>
    <t>Izvor 84</t>
  </si>
  <si>
    <t>Namjenski primici od zaduživanja</t>
  </si>
  <si>
    <t>ŠIFRA</t>
  </si>
  <si>
    <t>IZVOR</t>
  </si>
  <si>
    <t xml:space="preserve">II. POSEBNI DIO </t>
  </si>
  <si>
    <t>KONTO</t>
  </si>
  <si>
    <t xml:space="preserve">          GLAVA 1  1005 GRADSKA UPRAVA</t>
  </si>
  <si>
    <t>PROGRAM</t>
  </si>
  <si>
    <t>JAVNA UPRAVA I ADMINISTRACIJA</t>
  </si>
  <si>
    <t>A100101</t>
  </si>
  <si>
    <t>Administrativni i stručni poslovi
Grada</t>
  </si>
  <si>
    <t>AKTIVNOST</t>
  </si>
  <si>
    <t>FUN.KLAS</t>
  </si>
  <si>
    <t>Izvršan i zakonodavna tijela</t>
  </si>
  <si>
    <t>A100102</t>
  </si>
  <si>
    <t>Obveze po sudskim sporovima</t>
  </si>
  <si>
    <t>Izvršna i zakonodavna tijela</t>
  </si>
  <si>
    <t>A100103</t>
  </si>
  <si>
    <t>Savjet mladih</t>
  </si>
  <si>
    <t xml:space="preserve">             GLAVA 2  1010 DRUŠTVENE DJELATNOSTI</t>
  </si>
  <si>
    <t>PREDŠKOLSKI ODGOJ</t>
  </si>
  <si>
    <t>A100201</t>
  </si>
  <si>
    <t>Financiranje redovne djelatnosti
D.V. Bili Cvitak - Sinj</t>
  </si>
  <si>
    <t>FUN KLAS</t>
  </si>
  <si>
    <t>Predškolsko obrazovanje</t>
  </si>
  <si>
    <t>Pomoći iz EU</t>
  </si>
  <si>
    <t>Rashodi za nabavu proizvedene 
dugotrajne imovine</t>
  </si>
  <si>
    <t>A100202</t>
  </si>
  <si>
    <t>Sufinanciranje predškolskog odgoja</t>
  </si>
  <si>
    <t>IZVORI</t>
  </si>
  <si>
    <t>Ostali rashodi</t>
  </si>
  <si>
    <t>A100203</t>
  </si>
  <si>
    <t>Novčana pomoć roditeljima djece 
koji su ostvarili pravo na upis 
u dječji vrtić, ali nisu mogli 
biti upisani zbog popunjenoisti 
kapaciteta</t>
  </si>
  <si>
    <t>FUN. KLAS</t>
  </si>
  <si>
    <t>Naknade građanima i kućanstvima na temelju osiguranja i druge naknade</t>
  </si>
  <si>
    <t>PROJEKT</t>
  </si>
  <si>
    <t>K100202</t>
  </si>
  <si>
    <t>Zajedno za djecu Sinja - EU</t>
  </si>
  <si>
    <t>Predškolskon obrazovanje</t>
  </si>
  <si>
    <t>Rashodi za zapsolene</t>
  </si>
  <si>
    <t>K100203</t>
  </si>
  <si>
    <t>Mala sinjska priča - EU</t>
  </si>
  <si>
    <t>KULTURA</t>
  </si>
  <si>
    <t>A100301</t>
  </si>
  <si>
    <t>Gradska knjižnica</t>
  </si>
  <si>
    <t>A100302</t>
  </si>
  <si>
    <t>Kulturne manifestacije - Dani Alke 
i Velike Gospe, Advent u Sinju 
i ostale manifestacije</t>
  </si>
  <si>
    <t>A100303</t>
  </si>
  <si>
    <t>Kulturno umjetnička društva i udruge</t>
  </si>
  <si>
    <t>A100304</t>
  </si>
  <si>
    <t>Kulturno umjetničko središte Sinj</t>
  </si>
  <si>
    <t>A100305</t>
  </si>
  <si>
    <t>Financiranje tekućih rashoda</t>
  </si>
  <si>
    <t>A100306</t>
  </si>
  <si>
    <t>Sufinanciranje rada Muzeja 
Cetinske krajine</t>
  </si>
  <si>
    <t>Pomoći dane u inozemstvu i unutar
općeg proračuna</t>
  </si>
  <si>
    <t>A100307</t>
  </si>
  <si>
    <t>Gradska galerija - Sikirica</t>
  </si>
  <si>
    <t>K100301</t>
  </si>
  <si>
    <t>Sanacija Gradske tvrđave</t>
  </si>
  <si>
    <t>Prihodi za posebne namjene</t>
  </si>
  <si>
    <t>ŠPORT</t>
  </si>
  <si>
    <t>A100401</t>
  </si>
  <si>
    <t>Športski klubovi i udruge</t>
  </si>
  <si>
    <t>A100402</t>
  </si>
  <si>
    <t>Financiranje troškova korištenja
školske športske dvorane</t>
  </si>
  <si>
    <t>A100403</t>
  </si>
  <si>
    <t>A100404</t>
  </si>
  <si>
    <t>Financiranje komunalnih usluga
športskih klubova</t>
  </si>
  <si>
    <t>A100405</t>
  </si>
  <si>
    <t>Održavanje športskih objekata
i igrališta</t>
  </si>
  <si>
    <t>A100406</t>
  </si>
  <si>
    <t>Gradski bazen</t>
  </si>
  <si>
    <t>A100407</t>
  </si>
  <si>
    <t>Sponzorstva i pokroviteljstva u športu</t>
  </si>
  <si>
    <t>A100408</t>
  </si>
  <si>
    <t>Savez školskih športskih društava
Grada Sinja i Cetinske krajine</t>
  </si>
  <si>
    <t>A100409</t>
  </si>
  <si>
    <t>Parking poduzeće Kamičak d.o.o. za
upravljanje parkiralištima i športskim
objektima</t>
  </si>
  <si>
    <t>ŠKOLSTVO</t>
  </si>
  <si>
    <t>A100501</t>
  </si>
  <si>
    <t>Potpore učenicima i studentima</t>
  </si>
  <si>
    <t>Usluge obrazovanja koje nisu drugdje
svrstane</t>
  </si>
  <si>
    <t>Naknade građanima i kućanstvima na 
temelju osiguranja i druge naknade</t>
  </si>
  <si>
    <t>A100502</t>
  </si>
  <si>
    <t>Pomoć za nabavku radnih bilježnica
učenicima osnovnih škola</t>
  </si>
  <si>
    <t>Naknade građanima i kućanstvima na
temelju osiguranja i druge naknade</t>
  </si>
  <si>
    <t>A100503</t>
  </si>
  <si>
    <t>Donacije školstvu</t>
  </si>
  <si>
    <t>Pomoći dane u inozemstvu i unutar 
opće države</t>
  </si>
  <si>
    <t>A100504</t>
  </si>
  <si>
    <t>Donacije za znanost i obrazovanje</t>
  </si>
  <si>
    <t>A100505</t>
  </si>
  <si>
    <t>Osnovno školska djeca - jednokratne
novčane pomoći</t>
  </si>
  <si>
    <t xml:space="preserve">Aktivnost socijalne zaštite koji
nisu drugdje </t>
  </si>
  <si>
    <t>Naknade građanima i kućanstvima
na temelju osiguranja</t>
  </si>
  <si>
    <t>SOCIJALNA SKRB</t>
  </si>
  <si>
    <t>A100601</t>
  </si>
  <si>
    <t>Pomoć socijalno ugroženim obiteljima
(jednokratne pomoći i ostale naknade)</t>
  </si>
  <si>
    <t>A100602</t>
  </si>
  <si>
    <t>Naknade za novoređenu djecu</t>
  </si>
  <si>
    <t>Aktivnost socijalne zaštite koji
nisu drugdje</t>
  </si>
  <si>
    <t>A100603</t>
  </si>
  <si>
    <t>Sufinanciranje nabavke knjiga za 
učenike srednjih škola</t>
  </si>
  <si>
    <t>A100604</t>
  </si>
  <si>
    <t>Sufinanciranje rada Crvenog križa</t>
  </si>
  <si>
    <t>A100605</t>
  </si>
  <si>
    <t>Potpore za rad udruga iz Domovinskog rata i udruga socijalne skrbi</t>
  </si>
  <si>
    <t>A100606</t>
  </si>
  <si>
    <t>Pomoći iz EU sredstava</t>
  </si>
  <si>
    <t>Pomoći dane u inozemstvo</t>
  </si>
  <si>
    <t>A100607</t>
  </si>
  <si>
    <t>Javni radovi</t>
  </si>
  <si>
    <t>SUSTAV CIVILNE ZAŠTITE</t>
  </si>
  <si>
    <t>A100701</t>
  </si>
  <si>
    <t>Donacije za rad DVD-a</t>
  </si>
  <si>
    <t>A100702</t>
  </si>
  <si>
    <t>Financiranje javne vatrogasne postrojbe</t>
  </si>
  <si>
    <t>Rahodi za zaposlene</t>
  </si>
  <si>
    <t>A100703</t>
  </si>
  <si>
    <t>Civilna zaštita</t>
  </si>
  <si>
    <t>DONACIJE OSTALIM UDRUGAMA I KORISNICIMA</t>
  </si>
  <si>
    <t>A100801</t>
  </si>
  <si>
    <t>Udruge civilnog društva</t>
  </si>
  <si>
    <t>A100802</t>
  </si>
  <si>
    <t>Političke stranke</t>
  </si>
  <si>
    <t>A100803</t>
  </si>
  <si>
    <t>Turistička zajednica</t>
  </si>
  <si>
    <t>A100804</t>
  </si>
  <si>
    <t>Vjerske zajednice</t>
  </si>
  <si>
    <t>A100805</t>
  </si>
  <si>
    <t>Nacionalne manjine</t>
  </si>
  <si>
    <t>A100806</t>
  </si>
  <si>
    <t>LAG Cetinske krajine</t>
  </si>
  <si>
    <t>A100807</t>
  </si>
  <si>
    <t>Pomoć zdravstvenim institucijama</t>
  </si>
  <si>
    <t>PROGRAM ZA MLADE - "OSTANI TU"</t>
  </si>
  <si>
    <t>A100901</t>
  </si>
  <si>
    <t>Sufinanciranje troškova ishođenja akata
o građenju</t>
  </si>
  <si>
    <t>A100902</t>
  </si>
  <si>
    <t>Sufinanciranje troškova kupnje 
građevinskog zemljišta</t>
  </si>
  <si>
    <t>A100903</t>
  </si>
  <si>
    <t>Sufinanciranje kupnje i dovršetak 
izgradnje stambenog objeklta
- prve nekretnine</t>
  </si>
  <si>
    <t>A100904</t>
  </si>
  <si>
    <t>OPIS RASHODA I IZDATAKA</t>
  </si>
  <si>
    <t xml:space="preserve">                 RAZDJEL 2: UPRAVNI ODJEL ZA KOMUNALNI SUSTAV</t>
  </si>
  <si>
    <t xml:space="preserve">           GLAVA 1    2005 KOMUNALNO GOSPODARSTVO</t>
  </si>
  <si>
    <t>ODRŽAVANJE KOMUNALNE INFRASTRUKTURE</t>
  </si>
  <si>
    <t>A101001</t>
  </si>
  <si>
    <t>Održavanje javne rasvjete</t>
  </si>
  <si>
    <t>A101002</t>
  </si>
  <si>
    <t>Cestovni promet</t>
  </si>
  <si>
    <t>A101003</t>
  </si>
  <si>
    <t>Održavanje oborinskih voda</t>
  </si>
  <si>
    <t>A101004</t>
  </si>
  <si>
    <t>Održavanje čistoće javnih površina</t>
  </si>
  <si>
    <t>Gospodarenjen otpadom</t>
  </si>
  <si>
    <t>A101005</t>
  </si>
  <si>
    <t>Održavanje javnih zelenih površina</t>
  </si>
  <si>
    <t>A101006</t>
  </si>
  <si>
    <t>Održavanje javnih površina na kojima nije dopušten promet motornim vozilima</t>
  </si>
  <si>
    <t>A101007</t>
  </si>
  <si>
    <t>Održavanje građevina, uređaja i predmeta
javne namjene</t>
  </si>
  <si>
    <t>A101008</t>
  </si>
  <si>
    <t>Dezinsekcija i deratizacija javnih površina</t>
  </si>
  <si>
    <t>Poslovi i usluge zaštite okoliša</t>
  </si>
  <si>
    <t>A101009</t>
  </si>
  <si>
    <t>Veterinarsko - higijeničarski poslovi</t>
  </si>
  <si>
    <t>A101010</t>
  </si>
  <si>
    <t>Održavanje groblja</t>
  </si>
  <si>
    <t>ZAJEDNIČKI RASHODI U FUNKCIJI ODRŽAVANJA
KOMUNALNE INFRASTRUKTURE</t>
  </si>
  <si>
    <t>A101101</t>
  </si>
  <si>
    <t>Zajedničke usluge u komunalnom gospodarstvu</t>
  </si>
  <si>
    <t>Rashodi vezani za stanovanje i komunalne
pogodnosti koje nisu drugdje svrstane</t>
  </si>
  <si>
    <t>A101102</t>
  </si>
  <si>
    <t>Naknada za smanjenje količine miješanog
komunalnog otpada po Rješenju Fonda</t>
  </si>
  <si>
    <t>K101101</t>
  </si>
  <si>
    <t>Energetska učinkovitost na sustavu javne 
rasvjete</t>
  </si>
  <si>
    <t>K101102</t>
  </si>
  <si>
    <t>Rashodi za nabavu proizvedene dugotrajne imovine</t>
  </si>
  <si>
    <t>K101103</t>
  </si>
  <si>
    <t>Projektiranje i izgradnja nadstrešnice
na groblju Sv. Frane u Sinju</t>
  </si>
  <si>
    <t>Rashodi za nabavu proizvedene dugotrajne
imovine</t>
  </si>
  <si>
    <t>K101104</t>
  </si>
  <si>
    <t>Izgradnja ugibališta za kombi vozilo na
odvojku Splitske ulice</t>
  </si>
  <si>
    <t>K101201</t>
  </si>
  <si>
    <t>Sanacija odlagališta komunalnog otpada "Mojanka"</t>
  </si>
  <si>
    <t>K101202</t>
  </si>
  <si>
    <t>K101203</t>
  </si>
  <si>
    <t>Izgradnja sortirnice</t>
  </si>
  <si>
    <t>K101204</t>
  </si>
  <si>
    <t>Izrada projektne dokumentacije za kompostanu</t>
  </si>
  <si>
    <t xml:space="preserve">                  GLAVA 2   2010   RAZVITAK GOSPODARSTVA</t>
  </si>
  <si>
    <t>PROGRAM GRAĐENJE KOMUNALNE INFRASTRUKTURE</t>
  </si>
  <si>
    <t>K101302</t>
  </si>
  <si>
    <t>Izgradnja nogostupa od Zorke Macana do spomenika Radošić Gornji</t>
  </si>
  <si>
    <t>K101303</t>
  </si>
  <si>
    <t>Proširenje groblja u Turjacima</t>
  </si>
  <si>
    <t>Rashodi vezani za stanovanje i komunalne pogodnosti koje nisu drugdje svrstane</t>
  </si>
  <si>
    <t>K101304</t>
  </si>
  <si>
    <t>Izgradnja groblja u naselju Jasensko</t>
  </si>
  <si>
    <t>K101305</t>
  </si>
  <si>
    <t>Izrada projektne dokumentacije za proširenje
groblja "Šibenica" u Glavicama</t>
  </si>
  <si>
    <t>Materijlani rashodi</t>
  </si>
  <si>
    <t>K101306</t>
  </si>
  <si>
    <t>Izgradnja nogostupa sa biciklisdtičkom stazom
i javnom rasvjetom - nastavak do Aerodroma</t>
  </si>
  <si>
    <t>K101307</t>
  </si>
  <si>
    <t>K101308</t>
  </si>
  <si>
    <t>Cetsovni promet</t>
  </si>
  <si>
    <t>K101309</t>
  </si>
  <si>
    <t>K101310</t>
  </si>
  <si>
    <t>K101311</t>
  </si>
  <si>
    <t>K101312</t>
  </si>
  <si>
    <t>Izgradnja nogostupa u Bajagiću</t>
  </si>
  <si>
    <t>K101313</t>
  </si>
  <si>
    <t>Uređenje ulice 72. bojne Vojne policije</t>
  </si>
  <si>
    <t>K101314</t>
  </si>
  <si>
    <t>Uređenje aktivnih bunara na području Grada Sinja</t>
  </si>
  <si>
    <t>K101315</t>
  </si>
  <si>
    <t>Uređenje Doma kulture u Brnazama</t>
  </si>
  <si>
    <t>K101316</t>
  </si>
  <si>
    <t>Vodoopskrba Zelovski plato - projektna dokumentacija</t>
  </si>
  <si>
    <t>Donancije i ostali rashodi</t>
  </si>
  <si>
    <t>K101317</t>
  </si>
  <si>
    <t>Uređenje dječjeg igrališta u Vučkovića</t>
  </si>
  <si>
    <t>Služba rekreacije i športa</t>
  </si>
  <si>
    <t>K101318</t>
  </si>
  <si>
    <t>Izgradnja dječjeg igrališta u Suhaču</t>
  </si>
  <si>
    <t>K101320</t>
  </si>
  <si>
    <t>Sufinanicranje projekta izgradnje semafora na raskrižju Ulica M.Buljana (LC67040) i Put Ferate</t>
  </si>
  <si>
    <t>Pomoći dane u inozemstvo i unutar općeg proračuna</t>
  </si>
  <si>
    <t>K101321</t>
  </si>
  <si>
    <t>Izrada izvedbenog projekta za zahvat izvanrednog održavanja državne ceste DC1 kroz Grad Sinj (Splitska ulica - duljine 580 m)</t>
  </si>
  <si>
    <t>K101322</t>
  </si>
  <si>
    <t>Projektiranje i izgradnja rasvjete glavnog nogometnog terena NK Junak</t>
  </si>
  <si>
    <t>K101323</t>
  </si>
  <si>
    <t>K101324</t>
  </si>
  <si>
    <t>Izrada dokumentacije za projektno rješenje ceste od Doma zdravlja do Ulice 126. brigade</t>
  </si>
  <si>
    <t>K101325</t>
  </si>
  <si>
    <t>Izrada projektne dokumentacije rekonstrukcije dijela ulične mreže Grada Sinja (Put Pazara, raskrižje Put Župića, ulica 126. Brigade HV, raskrižje Put Ruduše)</t>
  </si>
  <si>
    <t>K101326</t>
  </si>
  <si>
    <t>Izrada projektne dokumentacije za športske prostore na športskom centru "Ivica Poljak - Sokol i Andrija Alčić" za ragbi klub</t>
  </si>
  <si>
    <t>K101327</t>
  </si>
  <si>
    <t xml:space="preserve">Izrada projektne dokumentacije za tribinu popratne sadržaje na Športskom centru "Ivica Poljak - Sokol i Andrija Alčić" </t>
  </si>
  <si>
    <t>K101328</t>
  </si>
  <si>
    <t>Preprojektiranje istočne tribine NK Junak</t>
  </si>
  <si>
    <t>K101329</t>
  </si>
  <si>
    <t>Family Point igralište</t>
  </si>
  <si>
    <t>K101330</t>
  </si>
  <si>
    <t>Projekt sanacije ulice Put Petrovca
(Urbanistička cjelina Sinj)</t>
  </si>
  <si>
    <t>Uređenje ulaza u Grad - Matića ulica</t>
  </si>
  <si>
    <t>Pumptruck staza u Gradskom parku</t>
  </si>
  <si>
    <t>Izrada projektne dokumentacije za biciklističku stazu Piket - Kerep</t>
  </si>
  <si>
    <t xml:space="preserve">                      RAZDJEL 3: UPRAVNI ODJEL ZA GOSPODARSKI RAZVOJ, FONDOVE EU I JAVNU NABAVU</t>
  </si>
  <si>
    <t xml:space="preserve">           GLAVA 1    3005 JAČANJE GOSPODARSTVA</t>
  </si>
  <si>
    <t>JAČANJE GOSPODARSTVA I IZGRADNJA KAPITALNIH
OBJEKATA</t>
  </si>
  <si>
    <t>A101401</t>
  </si>
  <si>
    <t>Priprema razvojnih programa i ostalih zajedničkih rashoda</t>
  </si>
  <si>
    <t>Ekonomski poslovi koji nisu drugdje svrstani</t>
  </si>
  <si>
    <t>A101402</t>
  </si>
  <si>
    <t>Poticanje poduzetništva</t>
  </si>
  <si>
    <t>A101403</t>
  </si>
  <si>
    <t>Razvojna strategija Grada Sinja</t>
  </si>
  <si>
    <t>A101404</t>
  </si>
  <si>
    <t>K101401</t>
  </si>
  <si>
    <t>Gospodarska zona Kukuzovac</t>
  </si>
  <si>
    <t>Prihod od prodaje ili zamjene nefinancijske imovine</t>
  </si>
  <si>
    <t>K101402</t>
  </si>
  <si>
    <t>Uređenje prostora za Galeriju Sikirica</t>
  </si>
  <si>
    <t>Služba kulture</t>
  </si>
  <si>
    <t>K101403</t>
  </si>
  <si>
    <t>Projektna dokumentacija za izgradnju stočnog pazara na području GZK</t>
  </si>
  <si>
    <t>PRIPREMA I PROVEDBA PROJEKATA KOJI SE FINANCIRAJU
IZ FONDOVA EU</t>
  </si>
  <si>
    <t>K101501</t>
  </si>
  <si>
    <t>Tekući rashodi za financiranje projekata iz
fondova EU</t>
  </si>
  <si>
    <t>Pomoći niz EU</t>
  </si>
  <si>
    <t>K101502</t>
  </si>
  <si>
    <t>Izgradnja integriranog sustava odvodnje i
strukturnih fondova EU - Aglomeracija</t>
  </si>
  <si>
    <t>K101503</t>
  </si>
  <si>
    <t>Izgradnja dječjeg vrtića u Glavicama</t>
  </si>
  <si>
    <t>K101504</t>
  </si>
  <si>
    <t>Izgradnja dječjeg vrtića u Karakašici</t>
  </si>
  <si>
    <t>K101505</t>
  </si>
  <si>
    <t>Izrada projektne dokumentacije za poljoprivredno inovacijski centar na Štaliji</t>
  </si>
  <si>
    <t>Poljoprivreda</t>
  </si>
  <si>
    <t>K101506</t>
  </si>
  <si>
    <t>Sustav energetske učinkovitosti na objektima u vlasništvu Grada</t>
  </si>
  <si>
    <t>Rashodi vezani za stanovanje i komunalne pogodnosti
koje nisu drugdje svrstani</t>
  </si>
  <si>
    <t>K101507</t>
  </si>
  <si>
    <t>Projekt pripreme projektno tehničke dokumentacije i studije izvodljivosti za ulaganje u projekte javne turističke infrastrukture (Štala, Hipodrom, Alkarska staza...)</t>
  </si>
  <si>
    <t>K101508</t>
  </si>
  <si>
    <t>Izrada projektne dokumentacije za projekt "difuznog - poduzetničkog inkubatora"</t>
  </si>
  <si>
    <t>FUN.KLA</t>
  </si>
  <si>
    <t>K101509</t>
  </si>
  <si>
    <t>Uređenje prostora "Aerodrom"</t>
  </si>
  <si>
    <t>K101510</t>
  </si>
  <si>
    <t>Projekt "Sinj - Pametni Grad"</t>
  </si>
  <si>
    <t>PROVEDBA I UPRAVLJANJE EU PROJEKTIMA
- OBNOVA KULTURNE BAŠTINE</t>
  </si>
  <si>
    <t>K101601</t>
  </si>
  <si>
    <t>Promotivne aktivnosti radi realizacije prokazatelja
projekata "Sinj u sridu"</t>
  </si>
  <si>
    <t>K101602</t>
  </si>
  <si>
    <t>Sanacija pripadajućeg zida i opremanje uz
zgradu Palacine</t>
  </si>
  <si>
    <t>K101604</t>
  </si>
  <si>
    <t>Projekt "SINJSKA RERA"</t>
  </si>
  <si>
    <t xml:space="preserve">                      RAZDJEL 4: UPRAVNI ODJEL ZA FINANCIJE</t>
  </si>
  <si>
    <t xml:space="preserve">               GLAVA 1    4005 GRADSKA UPRAVA</t>
  </si>
  <si>
    <t>UPRAVLJANJE I ADMINISTRACIJA</t>
  </si>
  <si>
    <t>A101701</t>
  </si>
  <si>
    <t>Administrativni i stručni poslovi za zaposlenike Grada</t>
  </si>
  <si>
    <t>A101702</t>
  </si>
  <si>
    <t>Proračunska zaliha</t>
  </si>
  <si>
    <t>A101703</t>
  </si>
  <si>
    <t>Police osiguranja</t>
  </si>
  <si>
    <t>A101704</t>
  </si>
  <si>
    <t>Izbori za mjesne odbore</t>
  </si>
  <si>
    <t>Obnova uredskih prostorija i opreme</t>
  </si>
  <si>
    <t xml:space="preserve">                      RAZDJEL 5: UPRAVNI ODJEL ZA IMOVINU I PROSTORNO     UREĐENJE</t>
  </si>
  <si>
    <t xml:space="preserve">               GLAVA 1    5005 GOSPODARENJE GRADSKOM IMOVINOM</t>
  </si>
  <si>
    <t>GOSPODARENJE GRADSKOM IMOVINOM</t>
  </si>
  <si>
    <t>A101802</t>
  </si>
  <si>
    <t>Rješavanje imovinsko - pravnih odnosa za otkup
zemljišta za realizaciju projekata</t>
  </si>
  <si>
    <t>Prihodi od prodaje proizvedene dugotrajne imovine</t>
  </si>
  <si>
    <t>Rashodi za nabavu neproizvedene dugotrajne imovine</t>
  </si>
  <si>
    <t>A101803</t>
  </si>
  <si>
    <t>Rashodi vezani za stanovanje i komunalne pogodnosti</t>
  </si>
  <si>
    <t>A101804</t>
  </si>
  <si>
    <t>Katastarska izmjera nerazvrstanih cesta - baza nerazvrstanih cesta</t>
  </si>
  <si>
    <t>A101805</t>
  </si>
  <si>
    <t>Odvjetničke usluge u zastupanju Grada</t>
  </si>
  <si>
    <t>A101806</t>
  </si>
  <si>
    <t>Prostorno planiranje: studije, podloge i ostala
popratna dokumentacija</t>
  </si>
  <si>
    <t>K101801</t>
  </si>
  <si>
    <t>Kupnja nekretnina od interesa za Grad Sinj</t>
  </si>
  <si>
    <t>K101802</t>
  </si>
  <si>
    <t>GIS Grada Sinja</t>
  </si>
  <si>
    <t>K101803</t>
  </si>
  <si>
    <t>Izrada prostornih planova</t>
  </si>
  <si>
    <t xml:space="preserve">                         Članak 4.</t>
  </si>
  <si>
    <t>Rashodi za nabavu nefinancijske imovine</t>
  </si>
  <si>
    <t>Rashodi za nabavu nefinanicjske imovine</t>
  </si>
  <si>
    <t>Sufinanciranje troškova priključka
na komunalnu infrastrukturu</t>
  </si>
  <si>
    <t>K100401</t>
  </si>
  <si>
    <t>Obnova Atletske staze u Sinju</t>
  </si>
  <si>
    <t>RASHODI ZA NABAVU NEFINANCIJSKE IMOVINE</t>
  </si>
  <si>
    <t xml:space="preserve">       RAZDJEL 1: 010 URED GRADA</t>
  </si>
  <si>
    <t>Rashodi psolovanja</t>
  </si>
  <si>
    <t>Rashodi za nabavu za nefinacijsku imovinu</t>
  </si>
  <si>
    <t>Rashodi za nabavu nefinancije imovine</t>
  </si>
  <si>
    <t>Rekonstrukcija ceste Privija - Han (javna rasvjeta)</t>
  </si>
  <si>
    <t>Izgranja nogostupa Šuća - Privija</t>
  </si>
  <si>
    <t>Izrada projektne dokumentacije za premješatnje kapelice Sv.Ante i uređenje spomeničkog parka K.O.Glavice</t>
  </si>
  <si>
    <t>FUNK.KLAS</t>
  </si>
  <si>
    <t>Izrada projektne dokumentacije za gradnju sportskog terena za tenis, badminton i padel u Sinju</t>
  </si>
  <si>
    <t>Projektiranje odvodnje u ul Put Piketa, Ćosin potok, naselje Luka, Karajkova lokva i Put Šušnjevače</t>
  </si>
  <si>
    <t>Izrada projektne dokumentacije za izgradnju
tribina i popratnih sadržaja u sklopu kompleksa
gradskog stadiona NK Junak</t>
  </si>
  <si>
    <t>A101103</t>
  </si>
  <si>
    <t>Naknada za pokriće troškova zbrinjavanja plastike</t>
  </si>
  <si>
    <t>Subvencioniranje cijene vodnih usluga za kućanstva</t>
  </si>
  <si>
    <t>Naknade građanima i kućanstvima iz zavoda i proračuna</t>
  </si>
  <si>
    <t>Rahodi za nabavu nefinanicijske imovine</t>
  </si>
  <si>
    <t>Gospodarenje poslovnim i stambenim prostorima i
ostalom imovinom</t>
  </si>
  <si>
    <t>A101705</t>
  </si>
  <si>
    <t>Lokalni izbori</t>
  </si>
  <si>
    <t>A101104</t>
  </si>
  <si>
    <t>Reciklažno dvorište - održavanje</t>
  </si>
  <si>
    <t>IZDACI ZA FINANICJSKU IMOVINU
I OTPLATE ZAJMOVA</t>
  </si>
  <si>
    <t>Izvora 72</t>
  </si>
  <si>
    <t>Prihodi od prodaje proizvedene dugiotrajne imovine</t>
  </si>
  <si>
    <t>+ donos viška općih
prihoda i primitaka</t>
  </si>
  <si>
    <t>Izvor 52</t>
  </si>
  <si>
    <t>Izvor 61</t>
  </si>
  <si>
    <t>Prihodi od prodaje neproizvedene dugotrajne imovine</t>
  </si>
  <si>
    <t>Izvor 72</t>
  </si>
  <si>
    <t>Prihod od prodaje proizvedene dugotrajne imovine</t>
  </si>
  <si>
    <t>Prihod od prodaje nefinanicjske imovine</t>
  </si>
  <si>
    <t>Nabavka urbane opreme i programa</t>
  </si>
  <si>
    <t xml:space="preserve">Pomoći </t>
  </si>
  <si>
    <t>Namjenski prihod</t>
  </si>
  <si>
    <t>K101804</t>
  </si>
  <si>
    <t>Rasshodi za dodatna ulaganja na nefinancijskoj imovini</t>
  </si>
  <si>
    <t xml:space="preserve">                  SVEUKUPNO:</t>
  </si>
  <si>
    <t>Financiranje programa zapošljavanja žena
"Zaželi Dobro" - III.i IV.faze</t>
  </si>
  <si>
    <t xml:space="preserve">PRIJENOS VIŠKA / MANJKA IZ PRETHODE(IH)GODINE </t>
  </si>
  <si>
    <t>PRIJENOS VIŠKA/MANJKA U SLJEDEĆE
GODINE</t>
  </si>
  <si>
    <t>VIŠAK/MANJAK + NETO FINANCIRANJE +
PRIJENOS VIŠKA</t>
  </si>
  <si>
    <t>MANJAK IZ PRETHODNE(IH) GODINE - 
PRIJENOS VIŠKA / MANJKA U SLJEDEĆE RAZDOBLJE</t>
  </si>
  <si>
    <t>Ostali rashodi - redovan rad</t>
  </si>
  <si>
    <t>Ostali rashodi - pojačane mjere</t>
  </si>
  <si>
    <t>K101105</t>
  </si>
  <si>
    <t>Nabavka kućišta kamera za nadzor brzine</t>
  </si>
  <si>
    <t>Dodatna ulaganja na IEC-a</t>
  </si>
  <si>
    <t>PROGRAM KREDITNOG ZADUŽENJA</t>
  </si>
  <si>
    <t>Otplata glavnice i kamata po kreditu i zajmu</t>
  </si>
  <si>
    <t>Izdaci za financijsku imovinu i otplatu zajmova</t>
  </si>
  <si>
    <t>Dodatna ulaganja u 
nefinancijsku imovinu</t>
  </si>
  <si>
    <t>A.1. RAČUN PRIHODA I RASHODA PREMA EKONOMSKOJ KLASIFIKACIJI</t>
  </si>
  <si>
    <t xml:space="preserve">Pomoći - decentralizirana sredstva </t>
  </si>
  <si>
    <t xml:space="preserve">           Članak 5.</t>
  </si>
  <si>
    <t xml:space="preserve">           Članak 6.</t>
  </si>
  <si>
    <t xml:space="preserve"> RAČUN PRIHODA I RASHODA</t>
  </si>
  <si>
    <t>A) SAŽETAK RAČUNA PRIHODA I RASHODA</t>
  </si>
  <si>
    <t>B) SAŽETAK RAČUNA FINANCIRANJA</t>
  </si>
  <si>
    <t>C) PRENESNI VIŠAK ILI PRENESNI MANJAK</t>
  </si>
  <si>
    <t>Izvor 32</t>
  </si>
  <si>
    <t>VIŠAK / MANJAK + NETO FINANCIRANJE</t>
  </si>
  <si>
    <t>K101331</t>
  </si>
  <si>
    <t>K101805</t>
  </si>
  <si>
    <t>Ostale donacije</t>
  </si>
  <si>
    <t>Nabava padobranskog aviona za aeroklub Sinj</t>
  </si>
  <si>
    <t>Otplata glavnice primljenih kredita od banaka -
dugoročni kredit</t>
  </si>
  <si>
    <t>Održavanje nerazvrstanih cesta</t>
  </si>
  <si>
    <t>POVEĆANJE / SMANJENJE</t>
  </si>
  <si>
    <t>NOVI PLAN 2025.G.</t>
  </si>
  <si>
    <t>NOVI PLAN</t>
  </si>
  <si>
    <t>Pomoći dane u inozemstvo i unutar opće države</t>
  </si>
  <si>
    <t>POVEĆANJE /SMANJENJE</t>
  </si>
  <si>
    <t>K101701</t>
  </si>
  <si>
    <t>A101801</t>
  </si>
  <si>
    <t>NOVI PLAN 2025.</t>
  </si>
  <si>
    <t xml:space="preserve">I.IZMJENE I DOPUNE PRORAČUNA GRADA SINJA ZA 2025. GODINU </t>
  </si>
  <si>
    <t xml:space="preserve">                 U proračunsku zalihu Proračuna Grada Sinja izdvaja se 26.000,00 eura.</t>
  </si>
  <si>
    <t>I. Izmjene i dopune proračuna Grada Sinja za 2025. godinu objaviti će se u "Službenom glasniku Grada Sinja",              a stupaju na snagu danom objave u Službenom Glasniku Grada Sinja</t>
  </si>
  <si>
    <t>Na temelju članka 45. Zakona o proračunu ("Narodne novine br. 144/21") i članka 34. Statuta Grada Sinja ("Službeni glasnik Grada Sinja br. 2/21") Gradsko vijeće Grada Sinja na  . sjednici održanoj   .prosinca 2025.g. donijelo je</t>
  </si>
  <si>
    <t>A. Sažetak Računa prihoda i rashoda za 2025.god., B. Sažetak Računa financiranja za 2025. god., kako slijedi:</t>
  </si>
  <si>
    <t>donos viška</t>
  </si>
  <si>
    <t>UKUPNO RASHODI PO IZVORIMA FINANCIRANJA</t>
  </si>
  <si>
    <t>Izrada projektne dokumntacije za gradnju dječjeg igrališta na predjelu od semafora na Jakinu guvnu do Slanih sitina</t>
  </si>
  <si>
    <t>prijedlog</t>
  </si>
  <si>
    <t>I. OPĆI DIO</t>
  </si>
  <si>
    <t>Članak 1.</t>
  </si>
  <si>
    <t>Članak 2.</t>
  </si>
  <si>
    <t>Članak 3.</t>
  </si>
  <si>
    <t>Prihodi i rashodi, te primici i izdaci po ekonomskoj klasifikaciji, utvrđeni u Računu prihoda i rashoda i Računu financiranja za 2025.g.mijenjaju se kako slijedi:</t>
  </si>
  <si>
    <t>Rashodi i izdaci u Izmjenama i dopunama Proračuna za 2025.g. u ukupnom iznosu 19.000.000,00 eur rapoređuju se 
po proračunskim klasifikacijama u posebnom dijelu izmjena i dopuna Proračuna kako slijedi:</t>
  </si>
  <si>
    <t>Obrazloženje općeg i posebnog dijela sastavni su dio I.Izmjena i dopuna Proračuna Grada Sinja za 2025.god.</t>
  </si>
  <si>
    <t>III. PPRIJELAZNE I ZAVRŠNE ODREDBE</t>
  </si>
  <si>
    <t>PREDSJEDNICA GRADSKOG VIJEĆA:</t>
  </si>
  <si>
    <t>Marija Gaurina, prof.</t>
  </si>
  <si>
    <r>
      <t xml:space="preserve">Gradsko vijeće Grada Sinja 
Klasa: 400-01/25-01/22
Ur.broj: 2181-8-01-25
</t>
    </r>
    <r>
      <rPr>
        <b/>
        <i/>
        <sz val="11"/>
        <rFont val="Courier New"/>
        <family val="3"/>
        <charset val="238"/>
      </rPr>
      <t>Sinj, . prosinca 2025.g.</t>
    </r>
  </si>
  <si>
    <r>
      <t>U Proračunu Grada Sinja za 2025. godinu (Službeni glasnik Grada Sinja br.</t>
    </r>
    <r>
      <rPr>
        <b/>
        <i/>
        <sz val="14"/>
        <rFont val="Courier New"/>
        <family val="3"/>
        <charset val="238"/>
      </rPr>
      <t>11/24</t>
    </r>
    <r>
      <rPr>
        <b/>
        <i/>
        <sz val="14"/>
        <color theme="1"/>
        <rFont val="Courier New"/>
        <family val="3"/>
        <charset val="238"/>
      </rPr>
      <t>) čl.1. mijenja se i glasi: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</si>
</sst>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31" x14ac:knownFonts="1">
    <font>
      <sz val="11"/>
      <color theme="1"/>
      <name val="Calibri"/>
      <family val="2"/>
      <charset val="238"/>
      <scheme val="minor"/>
    </font>
    <font>
      <sz val="11"/>
      <color theme="1"/>
      <name val="Courier New"/>
      <family val="3"/>
      <charset val="238"/>
    </font>
    <font>
      <b/>
      <sz val="11"/>
      <color theme="1"/>
      <name val="Courier New"/>
      <family val="3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ourier New"/>
      <family val="3"/>
      <charset val="238"/>
    </font>
    <font>
      <i/>
      <sz val="11"/>
      <color theme="1"/>
      <name val="Courier New"/>
      <family val="3"/>
      <charset val="238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ourier New"/>
      <family val="3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ourier New"/>
      <family val="3"/>
      <charset val="238"/>
    </font>
    <font>
      <b/>
      <sz val="14"/>
      <color theme="1"/>
      <name val="Courier New"/>
      <family val="3"/>
      <charset val="238"/>
    </font>
    <font>
      <b/>
      <sz val="10"/>
      <color theme="1"/>
      <name val="Courier New"/>
      <family val="3"/>
      <charset val="238"/>
    </font>
    <font>
      <sz val="10"/>
      <color theme="1"/>
      <name val="Courier New"/>
      <family val="3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ourier New"/>
      <family val="3"/>
      <charset val="238"/>
    </font>
    <font>
      <b/>
      <i/>
      <sz val="10"/>
      <color theme="1"/>
      <name val="Courier New"/>
      <family val="3"/>
      <charset val="238"/>
    </font>
    <font>
      <i/>
      <sz val="10"/>
      <color theme="1"/>
      <name val="Courier New"/>
      <family val="3"/>
      <charset val="238"/>
    </font>
    <font>
      <b/>
      <sz val="13"/>
      <color theme="1"/>
      <name val="Courier New"/>
      <family val="3"/>
      <charset val="238"/>
    </font>
    <font>
      <b/>
      <sz val="13"/>
      <color theme="1"/>
      <name val="Calibri"/>
      <family val="2"/>
      <charset val="238"/>
      <scheme val="minor"/>
    </font>
    <font>
      <b/>
      <i/>
      <sz val="14"/>
      <color theme="1"/>
      <name val="Courier New"/>
      <family val="3"/>
      <charset val="238"/>
    </font>
    <font>
      <b/>
      <i/>
      <sz val="14"/>
      <color theme="1"/>
      <name val="Calibri"/>
      <family val="2"/>
      <charset val="238"/>
      <scheme val="minor"/>
    </font>
    <font>
      <b/>
      <sz val="14"/>
      <name val="Courier New"/>
      <family val="3"/>
      <charset val="238"/>
    </font>
    <font>
      <i/>
      <sz val="11"/>
      <color theme="1"/>
      <name val="Calibri"/>
      <family val="2"/>
      <charset val="238"/>
      <scheme val="minor"/>
    </font>
    <font>
      <b/>
      <sz val="16"/>
      <color theme="1"/>
      <name val="Courier New"/>
      <family val="3"/>
      <charset val="238"/>
    </font>
    <font>
      <b/>
      <sz val="11"/>
      <name val="Courier New"/>
      <family val="3"/>
      <charset val="238"/>
    </font>
    <font>
      <b/>
      <i/>
      <sz val="11"/>
      <name val="Courier New"/>
      <family val="3"/>
      <charset val="238"/>
    </font>
    <font>
      <b/>
      <sz val="1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4"/>
      <name val="Courier New"/>
      <family val="3"/>
      <charset val="238"/>
    </font>
    <font>
      <b/>
      <i/>
      <sz val="12"/>
      <color theme="1"/>
      <name val="Courier New"/>
      <family val="3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1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3" borderId="0" xfId="0" applyFont="1" applyFill="1"/>
    <xf numFmtId="164" fontId="1" fillId="0" borderId="0" xfId="0" applyNumberFormat="1" applyFont="1"/>
    <xf numFmtId="164" fontId="1" fillId="0" borderId="5" xfId="0" applyNumberFormat="1" applyFont="1" applyBorder="1"/>
    <xf numFmtId="164" fontId="2" fillId="2" borderId="5" xfId="0" applyNumberFormat="1" applyFont="1" applyFill="1" applyBorder="1"/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/>
    <xf numFmtId="0" fontId="2" fillId="0" borderId="4" xfId="0" applyFont="1" applyBorder="1" applyAlignment="1">
      <alignment horizontal="center"/>
    </xf>
    <xf numFmtId="0" fontId="2" fillId="0" borderId="0" xfId="0" applyFont="1"/>
    <xf numFmtId="164" fontId="2" fillId="0" borderId="0" xfId="0" applyNumberFormat="1" applyFont="1"/>
    <xf numFmtId="164" fontId="2" fillId="0" borderId="5" xfId="0" applyNumberFormat="1" applyFont="1" applyBorder="1"/>
    <xf numFmtId="164" fontId="2" fillId="4" borderId="0" xfId="0" applyNumberFormat="1" applyFont="1" applyFill="1"/>
    <xf numFmtId="164" fontId="2" fillId="4" borderId="5" xfId="0" applyNumberFormat="1" applyFont="1" applyFill="1" applyBorder="1"/>
    <xf numFmtId="0" fontId="2" fillId="2" borderId="4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164" fontId="7" fillId="4" borderId="0" xfId="0" applyNumberFormat="1" applyFont="1" applyFill="1"/>
    <xf numFmtId="164" fontId="7" fillId="4" borderId="5" xfId="0" applyNumberFormat="1" applyFont="1" applyFill="1" applyBorder="1"/>
    <xf numFmtId="0" fontId="7" fillId="0" borderId="4" xfId="0" applyFont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164" fontId="7" fillId="5" borderId="0" xfId="0" applyNumberFormat="1" applyFont="1" applyFill="1"/>
    <xf numFmtId="164" fontId="7" fillId="5" borderId="5" xfId="0" applyNumberFormat="1" applyFont="1" applyFill="1" applyBorder="1"/>
    <xf numFmtId="0" fontId="1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/>
    </xf>
    <xf numFmtId="164" fontId="2" fillId="2" borderId="7" xfId="0" applyNumberFormat="1" applyFont="1" applyFill="1" applyBorder="1"/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/>
    </xf>
    <xf numFmtId="0" fontId="12" fillId="2" borderId="0" xfId="0" applyFont="1" applyFill="1"/>
    <xf numFmtId="164" fontId="12" fillId="2" borderId="0" xfId="0" applyNumberFormat="1" applyFont="1" applyFill="1"/>
    <xf numFmtId="164" fontId="12" fillId="2" borderId="5" xfId="0" applyNumberFormat="1" applyFont="1" applyFill="1" applyBorder="1"/>
    <xf numFmtId="0" fontId="12" fillId="0" borderId="4" xfId="0" applyFont="1" applyBorder="1" applyAlignment="1">
      <alignment horizontal="center"/>
    </xf>
    <xf numFmtId="0" fontId="12" fillId="0" borderId="0" xfId="0" applyFont="1"/>
    <xf numFmtId="164" fontId="12" fillId="0" borderId="0" xfId="0" applyNumberFormat="1" applyFont="1"/>
    <xf numFmtId="164" fontId="12" fillId="0" borderId="5" xfId="0" applyNumberFormat="1" applyFont="1" applyBorder="1"/>
    <xf numFmtId="0" fontId="12" fillId="2" borderId="0" xfId="0" applyFont="1" applyFill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/>
    <xf numFmtId="164" fontId="13" fillId="0" borderId="0" xfId="0" applyNumberFormat="1" applyFont="1"/>
    <xf numFmtId="164" fontId="13" fillId="0" borderId="5" xfId="0" applyNumberFormat="1" applyFont="1" applyBorder="1"/>
    <xf numFmtId="0" fontId="12" fillId="2" borderId="6" xfId="0" applyFont="1" applyFill="1" applyBorder="1" applyAlignment="1">
      <alignment horizontal="center"/>
    </xf>
    <xf numFmtId="164" fontId="12" fillId="2" borderId="7" xfId="0" applyNumberFormat="1" applyFont="1" applyFill="1" applyBorder="1"/>
    <xf numFmtId="164" fontId="12" fillId="2" borderId="8" xfId="0" applyNumberFormat="1" applyFont="1" applyFill="1" applyBorder="1"/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/>
    </xf>
    <xf numFmtId="0" fontId="2" fillId="4" borderId="0" xfId="0" applyFont="1" applyFill="1" applyAlignment="1">
      <alignment wrapText="1"/>
    </xf>
    <xf numFmtId="0" fontId="2" fillId="2" borderId="7" xfId="0" applyFont="1" applyFill="1" applyBorder="1" applyAlignment="1">
      <alignment wrapText="1"/>
    </xf>
    <xf numFmtId="164" fontId="2" fillId="5" borderId="5" xfId="0" applyNumberFormat="1" applyFont="1" applyFill="1" applyBorder="1"/>
    <xf numFmtId="0" fontId="15" fillId="0" borderId="0" xfId="0" applyFont="1"/>
    <xf numFmtId="0" fontId="10" fillId="0" borderId="0" xfId="0" applyFont="1"/>
    <xf numFmtId="0" fontId="9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2" fillId="4" borderId="4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16" fillId="0" borderId="7" xfId="0" applyFont="1" applyBorder="1"/>
    <xf numFmtId="0" fontId="17" fillId="0" borderId="4" xfId="0" applyFont="1" applyBorder="1" applyAlignment="1">
      <alignment horizontal="center"/>
    </xf>
    <xf numFmtId="0" fontId="17" fillId="0" borderId="0" xfId="0" applyFont="1" applyAlignment="1">
      <alignment wrapText="1"/>
    </xf>
    <xf numFmtId="0" fontId="17" fillId="0" borderId="0" xfId="0" applyFont="1"/>
    <xf numFmtId="0" fontId="13" fillId="0" borderId="0" xfId="0" applyFont="1" applyAlignment="1">
      <alignment wrapText="1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wrapText="1"/>
    </xf>
    <xf numFmtId="0" fontId="2" fillId="3" borderId="4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6" fillId="3" borderId="0" xfId="0" applyFont="1" applyFill="1" applyAlignment="1">
      <alignment wrapText="1"/>
    </xf>
    <xf numFmtId="0" fontId="16" fillId="0" borderId="6" xfId="0" applyFont="1" applyBorder="1"/>
    <xf numFmtId="0" fontId="0" fillId="3" borderId="0" xfId="0" applyFill="1"/>
    <xf numFmtId="164" fontId="1" fillId="3" borderId="5" xfId="0" applyNumberFormat="1" applyFont="1" applyFill="1" applyBorder="1"/>
    <xf numFmtId="164" fontId="13" fillId="3" borderId="5" xfId="0" applyNumberFormat="1" applyFont="1" applyFill="1" applyBorder="1"/>
    <xf numFmtId="164" fontId="12" fillId="3" borderId="5" xfId="0" applyNumberFormat="1" applyFont="1" applyFill="1" applyBorder="1"/>
    <xf numFmtId="164" fontId="16" fillId="3" borderId="0" xfId="0" applyNumberFormat="1" applyFont="1" applyFill="1"/>
    <xf numFmtId="164" fontId="16" fillId="3" borderId="5" xfId="0" applyNumberFormat="1" applyFont="1" applyFill="1" applyBorder="1"/>
    <xf numFmtId="164" fontId="16" fillId="0" borderId="7" xfId="0" applyNumberFormat="1" applyFont="1" applyBorder="1"/>
    <xf numFmtId="164" fontId="16" fillId="0" borderId="8" xfId="0" applyNumberFormat="1" applyFont="1" applyBorder="1"/>
    <xf numFmtId="164" fontId="17" fillId="0" borderId="0" xfId="0" applyNumberFormat="1" applyFont="1"/>
    <xf numFmtId="164" fontId="17" fillId="0" borderId="5" xfId="0" applyNumberFormat="1" applyFont="1" applyBorder="1"/>
    <xf numFmtId="164" fontId="17" fillId="0" borderId="7" xfId="0" applyNumberFormat="1" applyFont="1" applyBorder="1"/>
    <xf numFmtId="164" fontId="17" fillId="0" borderId="8" xfId="0" applyNumberFormat="1" applyFont="1" applyBorder="1"/>
    <xf numFmtId="0" fontId="7" fillId="5" borderId="9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9" borderId="4" xfId="0" applyFont="1" applyFill="1" applyBorder="1"/>
    <xf numFmtId="0" fontId="7" fillId="9" borderId="0" xfId="0" applyFont="1" applyFill="1"/>
    <xf numFmtId="0" fontId="2" fillId="10" borderId="4" xfId="0" applyFont="1" applyFill="1" applyBorder="1"/>
    <xf numFmtId="0" fontId="2" fillId="10" borderId="0" xfId="0" applyFont="1" applyFill="1"/>
    <xf numFmtId="0" fontId="2" fillId="10" borderId="0" xfId="0" applyFont="1" applyFill="1" applyAlignment="1">
      <alignment wrapText="1"/>
    </xf>
    <xf numFmtId="0" fontId="5" fillId="0" borderId="4" xfId="0" applyFont="1" applyBorder="1"/>
    <xf numFmtId="0" fontId="5" fillId="0" borderId="0" xfId="0" applyFont="1"/>
    <xf numFmtId="0" fontId="2" fillId="0" borderId="4" xfId="0" applyFont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2" fillId="9" borderId="4" xfId="0" applyFont="1" applyFill="1" applyBorder="1"/>
    <xf numFmtId="0" fontId="2" fillId="9" borderId="0" xfId="0" applyFont="1" applyFill="1"/>
    <xf numFmtId="0" fontId="2" fillId="0" borderId="6" xfId="0" applyFont="1" applyBorder="1"/>
    <xf numFmtId="0" fontId="2" fillId="0" borderId="7" xfId="0" applyFont="1" applyBorder="1" applyAlignment="1">
      <alignment horizontal="center"/>
    </xf>
    <xf numFmtId="0" fontId="2" fillId="0" borderId="7" xfId="0" applyFont="1" applyBorder="1"/>
    <xf numFmtId="164" fontId="10" fillId="0" borderId="0" xfId="0" applyNumberFormat="1" applyFont="1"/>
    <xf numFmtId="164" fontId="7" fillId="7" borderId="0" xfId="0" applyNumberFormat="1" applyFont="1" applyFill="1"/>
    <xf numFmtId="164" fontId="7" fillId="9" borderId="0" xfId="0" applyNumberFormat="1" applyFont="1" applyFill="1"/>
    <xf numFmtId="164" fontId="0" fillId="0" borderId="0" xfId="0" applyNumberFormat="1"/>
    <xf numFmtId="164" fontId="2" fillId="10" borderId="0" xfId="0" applyNumberFormat="1" applyFont="1" applyFill="1"/>
    <xf numFmtId="164" fontId="5" fillId="0" borderId="0" xfId="0" applyNumberFormat="1" applyFont="1"/>
    <xf numFmtId="164" fontId="3" fillId="0" borderId="0" xfId="0" applyNumberFormat="1" applyFont="1"/>
    <xf numFmtId="164" fontId="2" fillId="9" borderId="0" xfId="0" applyNumberFormat="1" applyFont="1" applyFill="1"/>
    <xf numFmtId="164" fontId="2" fillId="0" borderId="7" xfId="0" applyNumberFormat="1" applyFont="1" applyBorder="1"/>
    <xf numFmtId="0" fontId="7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4" xfId="0" applyFont="1" applyBorder="1"/>
    <xf numFmtId="0" fontId="5" fillId="3" borderId="4" xfId="0" applyFont="1" applyFill="1" applyBorder="1"/>
    <xf numFmtId="0" fontId="5" fillId="0" borderId="0" xfId="0" applyFont="1" applyAlignment="1">
      <alignment horizontal="center"/>
    </xf>
    <xf numFmtId="0" fontId="2" fillId="10" borderId="0" xfId="0" applyFont="1" applyFill="1" applyAlignment="1">
      <alignment horizontal="center"/>
    </xf>
    <xf numFmtId="0" fontId="7" fillId="9" borderId="0" xfId="0" applyFont="1" applyFill="1" applyAlignment="1">
      <alignment wrapText="1"/>
    </xf>
    <xf numFmtId="0" fontId="4" fillId="0" borderId="0" xfId="0" applyFont="1"/>
    <xf numFmtId="164" fontId="4" fillId="0" borderId="0" xfId="0" applyNumberFormat="1" applyFont="1"/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11" fillId="5" borderId="10" xfId="0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4" fontId="18" fillId="8" borderId="0" xfId="0" applyNumberFormat="1" applyFont="1" applyFill="1"/>
    <xf numFmtId="164" fontId="18" fillId="7" borderId="0" xfId="0" applyNumberFormat="1" applyFont="1" applyFill="1"/>
    <xf numFmtId="164" fontId="18" fillId="6" borderId="0" xfId="0" applyNumberFormat="1" applyFont="1" applyFill="1"/>
    <xf numFmtId="0" fontId="11" fillId="5" borderId="9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5" fillId="5" borderId="4" xfId="0" applyFont="1" applyFill="1" applyBorder="1"/>
    <xf numFmtId="0" fontId="11" fillId="5" borderId="4" xfId="0" applyFont="1" applyFill="1" applyBorder="1"/>
    <xf numFmtId="0" fontId="11" fillId="2" borderId="0" xfId="0" applyFont="1" applyFill="1"/>
    <xf numFmtId="164" fontId="11" fillId="2" borderId="0" xfId="0" applyNumberFormat="1" applyFont="1" applyFill="1"/>
    <xf numFmtId="164" fontId="11" fillId="2" borderId="5" xfId="0" applyNumberFormat="1" applyFont="1" applyFill="1" applyBorder="1"/>
    <xf numFmtId="0" fontId="11" fillId="5" borderId="6" xfId="0" applyFont="1" applyFill="1" applyBorder="1"/>
    <xf numFmtId="0" fontId="11" fillId="5" borderId="7" xfId="0" applyFont="1" applyFill="1" applyBorder="1"/>
    <xf numFmtId="164" fontId="11" fillId="5" borderId="7" xfId="0" applyNumberFormat="1" applyFont="1" applyFill="1" applyBorder="1"/>
    <xf numFmtId="164" fontId="11" fillId="5" borderId="8" xfId="0" applyNumberFormat="1" applyFont="1" applyFill="1" applyBorder="1"/>
    <xf numFmtId="164" fontId="7" fillId="8" borderId="0" xfId="0" applyNumberFormat="1" applyFont="1" applyFill="1"/>
    <xf numFmtId="0" fontId="2" fillId="9" borderId="0" xfId="0" applyFont="1" applyFill="1" applyAlignment="1">
      <alignment horizontal="center"/>
    </xf>
    <xf numFmtId="0" fontId="2" fillId="9" borderId="0" xfId="0" applyFont="1" applyFill="1" applyAlignment="1">
      <alignment wrapText="1"/>
    </xf>
    <xf numFmtId="0" fontId="3" fillId="0" borderId="0" xfId="0" applyFont="1"/>
    <xf numFmtId="0" fontId="11" fillId="0" borderId="0" xfId="0" applyFont="1" applyAlignment="1">
      <alignment wrapText="1"/>
    </xf>
    <xf numFmtId="0" fontId="11" fillId="0" borderId="2" xfId="0" applyFont="1" applyBorder="1"/>
    <xf numFmtId="164" fontId="11" fillId="0" borderId="2" xfId="0" applyNumberFormat="1" applyFont="1" applyBorder="1"/>
    <xf numFmtId="164" fontId="11" fillId="0" borderId="3" xfId="0" applyNumberFormat="1" applyFont="1" applyBorder="1"/>
    <xf numFmtId="164" fontId="11" fillId="0" borderId="0" xfId="0" applyNumberFormat="1" applyFont="1"/>
    <xf numFmtId="164" fontId="11" fillId="0" borderId="5" xfId="0" applyNumberFormat="1" applyFont="1" applyBorder="1"/>
    <xf numFmtId="0" fontId="11" fillId="0" borderId="0" xfId="0" applyFont="1"/>
    <xf numFmtId="164" fontId="1" fillId="3" borderId="0" xfId="0" applyNumberFormat="1" applyFont="1" applyFill="1"/>
    <xf numFmtId="0" fontId="13" fillId="3" borderId="0" xfId="0" applyFont="1" applyFill="1"/>
    <xf numFmtId="164" fontId="13" fillId="3" borderId="0" xfId="0" applyNumberFormat="1" applyFont="1" applyFill="1"/>
    <xf numFmtId="0" fontId="12" fillId="2" borderId="7" xfId="0" applyFont="1" applyFill="1" applyBorder="1" applyAlignment="1">
      <alignment wrapText="1"/>
    </xf>
    <xf numFmtId="0" fontId="12" fillId="3" borderId="0" xfId="0" applyFont="1" applyFill="1"/>
    <xf numFmtId="164" fontId="12" fillId="3" borderId="0" xfId="0" applyNumberFormat="1" applyFont="1" applyFill="1"/>
    <xf numFmtId="164" fontId="7" fillId="0" borderId="5" xfId="0" applyNumberFormat="1" applyFont="1" applyBorder="1"/>
    <xf numFmtId="164" fontId="12" fillId="4" borderId="5" xfId="0" applyNumberFormat="1" applyFont="1" applyFill="1" applyBorder="1"/>
    <xf numFmtId="164" fontId="16" fillId="0" borderId="5" xfId="0" applyNumberFormat="1" applyFont="1" applyBorder="1"/>
    <xf numFmtId="0" fontId="16" fillId="0" borderId="0" xfId="0" applyFont="1" applyAlignment="1">
      <alignment wrapText="1"/>
    </xf>
    <xf numFmtId="164" fontId="16" fillId="0" borderId="0" xfId="0" applyNumberFormat="1" applyFont="1"/>
    <xf numFmtId="0" fontId="16" fillId="4" borderId="0" xfId="0" applyFont="1" applyFill="1" applyAlignment="1">
      <alignment wrapText="1"/>
    </xf>
    <xf numFmtId="164" fontId="16" fillId="4" borderId="0" xfId="0" applyNumberFormat="1" applyFont="1" applyFill="1"/>
    <xf numFmtId="0" fontId="7" fillId="0" borderId="0" xfId="0" applyFont="1"/>
    <xf numFmtId="164" fontId="7" fillId="0" borderId="0" xfId="0" applyNumberFormat="1" applyFont="1"/>
    <xf numFmtId="0" fontId="12" fillId="4" borderId="0" xfId="0" applyFont="1" applyFill="1"/>
    <xf numFmtId="164" fontId="12" fillId="4" borderId="0" xfId="0" applyNumberFormat="1" applyFont="1" applyFill="1"/>
    <xf numFmtId="0" fontId="16" fillId="0" borderId="0" xfId="0" applyFont="1"/>
    <xf numFmtId="0" fontId="16" fillId="3" borderId="0" xfId="0" applyFont="1" applyFill="1"/>
    <xf numFmtId="0" fontId="12" fillId="4" borderId="0" xfId="0" applyFont="1" applyFill="1" applyAlignment="1">
      <alignment wrapText="1"/>
    </xf>
    <xf numFmtId="0" fontId="7" fillId="5" borderId="1" xfId="0" applyFont="1" applyFill="1" applyBorder="1"/>
    <xf numFmtId="0" fontId="7" fillId="5" borderId="2" xfId="0" applyFont="1" applyFill="1" applyBorder="1" applyAlignment="1">
      <alignment wrapText="1"/>
    </xf>
    <xf numFmtId="164" fontId="7" fillId="5" borderId="2" xfId="0" applyNumberFormat="1" applyFont="1" applyFill="1" applyBorder="1"/>
    <xf numFmtId="164" fontId="7" fillId="5" borderId="3" xfId="0" applyNumberFormat="1" applyFont="1" applyFill="1" applyBorder="1"/>
    <xf numFmtId="0" fontId="16" fillId="4" borderId="4" xfId="0" applyFont="1" applyFill="1" applyBorder="1" applyAlignment="1">
      <alignment horizontal="center"/>
    </xf>
    <xf numFmtId="164" fontId="16" fillId="4" borderId="5" xfId="0" applyNumberFormat="1" applyFont="1" applyFill="1" applyBorder="1"/>
    <xf numFmtId="0" fontId="9" fillId="3" borderId="0" xfId="0" applyFont="1" applyFill="1"/>
    <xf numFmtId="49" fontId="12" fillId="0" borderId="0" xfId="0" applyNumberFormat="1" applyFont="1" applyAlignment="1">
      <alignment wrapText="1"/>
    </xf>
    <xf numFmtId="0" fontId="12" fillId="3" borderId="0" xfId="0" applyFont="1" applyFill="1" applyAlignment="1">
      <alignment wrapText="1"/>
    </xf>
    <xf numFmtId="0" fontId="12" fillId="3" borderId="6" xfId="0" applyFont="1" applyFill="1" applyBorder="1" applyAlignment="1">
      <alignment horizontal="center"/>
    </xf>
    <xf numFmtId="0" fontId="12" fillId="3" borderId="7" xfId="0" applyFont="1" applyFill="1" applyBorder="1" applyAlignment="1">
      <alignment wrapText="1"/>
    </xf>
    <xf numFmtId="164" fontId="12" fillId="3" borderId="7" xfId="0" applyNumberFormat="1" applyFont="1" applyFill="1" applyBorder="1"/>
    <xf numFmtId="164" fontId="12" fillId="3" borderId="8" xfId="0" applyNumberFormat="1" applyFont="1" applyFill="1" applyBorder="1"/>
    <xf numFmtId="2" fontId="16" fillId="0" borderId="7" xfId="0" applyNumberFormat="1" applyFont="1" applyBorder="1"/>
    <xf numFmtId="0" fontId="11" fillId="3" borderId="0" xfId="0" applyFont="1" applyFill="1"/>
    <xf numFmtId="164" fontId="11" fillId="3" borderId="0" xfId="0" applyNumberFormat="1" applyFont="1" applyFill="1"/>
    <xf numFmtId="164" fontId="11" fillId="3" borderId="5" xfId="0" applyNumberFormat="1" applyFont="1" applyFill="1" applyBorder="1"/>
    <xf numFmtId="164" fontId="11" fillId="3" borderId="7" xfId="0" applyNumberFormat="1" applyFont="1" applyFill="1" applyBorder="1"/>
    <xf numFmtId="164" fontId="11" fillId="3" borderId="8" xfId="0" applyNumberFormat="1" applyFont="1" applyFill="1" applyBorder="1"/>
    <xf numFmtId="0" fontId="11" fillId="5" borderId="9" xfId="0" applyFont="1" applyFill="1" applyBorder="1" applyAlignment="1">
      <alignment wrapText="1"/>
    </xf>
    <xf numFmtId="164" fontId="11" fillId="5" borderId="10" xfId="0" applyNumberFormat="1" applyFont="1" applyFill="1" applyBorder="1" applyAlignment="1">
      <alignment horizontal="center" vertical="center" wrapText="1"/>
    </xf>
    <xf numFmtId="164" fontId="11" fillId="5" borderId="11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Border="1"/>
    <xf numFmtId="164" fontId="2" fillId="10" borderId="5" xfId="0" applyNumberFormat="1" applyFont="1" applyFill="1" applyBorder="1"/>
    <xf numFmtId="164" fontId="2" fillId="9" borderId="5" xfId="0" applyNumberFormat="1" applyFont="1" applyFill="1" applyBorder="1"/>
    <xf numFmtId="0" fontId="2" fillId="0" borderId="7" xfId="0" applyFont="1" applyBorder="1" applyAlignment="1">
      <alignment wrapText="1"/>
    </xf>
    <xf numFmtId="164" fontId="2" fillId="0" borderId="8" xfId="0" applyNumberFormat="1" applyFont="1" applyBorder="1"/>
    <xf numFmtId="164" fontId="18" fillId="6" borderId="5" xfId="0" applyNumberFormat="1" applyFont="1" applyFill="1" applyBorder="1"/>
    <xf numFmtId="164" fontId="18" fillId="7" borderId="5" xfId="0" applyNumberFormat="1" applyFont="1" applyFill="1" applyBorder="1"/>
    <xf numFmtId="164" fontId="18" fillId="8" borderId="5" xfId="0" applyNumberFormat="1" applyFont="1" applyFill="1" applyBorder="1"/>
    <xf numFmtId="164" fontId="7" fillId="9" borderId="5" xfId="0" applyNumberFormat="1" applyFont="1" applyFill="1" applyBorder="1"/>
    <xf numFmtId="164" fontId="7" fillId="7" borderId="5" xfId="0" applyNumberFormat="1" applyFont="1" applyFill="1" applyBorder="1"/>
    <xf numFmtId="164" fontId="7" fillId="8" borderId="5" xfId="0" applyNumberFormat="1" applyFont="1" applyFill="1" applyBorder="1"/>
    <xf numFmtId="164" fontId="10" fillId="0" borderId="5" xfId="0" applyNumberFormat="1" applyFont="1" applyBorder="1"/>
    <xf numFmtId="164" fontId="4" fillId="0" borderId="5" xfId="0" applyNumberFormat="1" applyFont="1" applyBorder="1"/>
    <xf numFmtId="164" fontId="2" fillId="8" borderId="5" xfId="0" applyNumberFormat="1" applyFont="1" applyFill="1" applyBorder="1"/>
    <xf numFmtId="164" fontId="2" fillId="0" borderId="5" xfId="0" applyNumberFormat="1" applyFont="1" applyBorder="1" applyAlignment="1">
      <alignment horizontal="right"/>
    </xf>
    <xf numFmtId="164" fontId="4" fillId="3" borderId="5" xfId="0" applyNumberFormat="1" applyFont="1" applyFill="1" applyBorder="1"/>
    <xf numFmtId="164" fontId="4" fillId="0" borderId="5" xfId="0" applyNumberFormat="1" applyFont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0" fontId="7" fillId="5" borderId="0" xfId="0" applyFont="1" applyFill="1"/>
    <xf numFmtId="0" fontId="2" fillId="2" borderId="0" xfId="0" applyFont="1" applyFill="1"/>
    <xf numFmtId="164" fontId="2" fillId="2" borderId="0" xfId="0" applyNumberFormat="1" applyFont="1" applyFill="1"/>
    <xf numFmtId="0" fontId="2" fillId="2" borderId="0" xfId="0" applyFont="1" applyFill="1" applyAlignment="1">
      <alignment wrapText="1"/>
    </xf>
    <xf numFmtId="0" fontId="2" fillId="5" borderId="0" xfId="0" applyFont="1" applyFill="1" applyAlignment="1">
      <alignment wrapText="1"/>
    </xf>
    <xf numFmtId="164" fontId="2" fillId="5" borderId="0" xfId="0" applyNumberFormat="1" applyFont="1" applyFill="1"/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/>
    <xf numFmtId="164" fontId="5" fillId="3" borderId="5" xfId="0" applyNumberFormat="1" applyFont="1" applyFill="1" applyBorder="1"/>
    <xf numFmtId="0" fontId="20" fillId="0" borderId="0" xfId="0" applyFont="1" applyAlignment="1">
      <alignment wrapText="1"/>
    </xf>
    <xf numFmtId="0" fontId="21" fillId="0" borderId="0" xfId="0" applyFont="1"/>
    <xf numFmtId="0" fontId="11" fillId="5" borderId="0" xfId="0" applyFont="1" applyFill="1"/>
    <xf numFmtId="164" fontId="11" fillId="5" borderId="0" xfId="0" applyNumberFormat="1" applyFont="1" applyFill="1"/>
    <xf numFmtId="2" fontId="11" fillId="0" borderId="0" xfId="0" applyNumberFormat="1" applyFont="1"/>
    <xf numFmtId="0" fontId="11" fillId="5" borderId="1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164" fontId="22" fillId="2" borderId="5" xfId="0" applyNumberFormat="1" applyFont="1" applyFill="1" applyBorder="1"/>
    <xf numFmtId="0" fontId="11" fillId="5" borderId="4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49" fontId="20" fillId="0" borderId="0" xfId="0" applyNumberFormat="1" applyFont="1"/>
    <xf numFmtId="2" fontId="16" fillId="0" borderId="0" xfId="0" applyNumberFormat="1" applyFont="1"/>
    <xf numFmtId="0" fontId="0" fillId="0" borderId="5" xfId="0" applyBorder="1"/>
    <xf numFmtId="0" fontId="5" fillId="3" borderId="0" xfId="0" applyFont="1" applyFill="1"/>
    <xf numFmtId="0" fontId="5" fillId="3" borderId="0" xfId="0" applyFont="1" applyFill="1" applyAlignment="1">
      <alignment horizontal="center"/>
    </xf>
    <xf numFmtId="164" fontId="5" fillId="3" borderId="0" xfId="0" applyNumberFormat="1" applyFont="1" applyFill="1"/>
    <xf numFmtId="164" fontId="2" fillId="8" borderId="0" xfId="0" applyNumberFormat="1" applyFont="1" applyFill="1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4" fillId="0" borderId="0" xfId="0" applyFont="1" applyAlignment="1">
      <alignment wrapText="1"/>
    </xf>
    <xf numFmtId="0" fontId="5" fillId="3" borderId="0" xfId="0" applyFont="1" applyFill="1" applyAlignment="1">
      <alignment wrapText="1"/>
    </xf>
    <xf numFmtId="164" fontId="4" fillId="3" borderId="0" xfId="0" applyNumberFormat="1" applyFont="1" applyFill="1"/>
    <xf numFmtId="0" fontId="7" fillId="5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/>
    <xf numFmtId="0" fontId="7" fillId="4" borderId="0" xfId="0" applyFont="1" applyFill="1" applyAlignment="1">
      <alignment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164" fontId="1" fillId="0" borderId="7" xfId="0" applyNumberFormat="1" applyFont="1" applyBorder="1"/>
    <xf numFmtId="164" fontId="1" fillId="0" borderId="8" xfId="0" applyNumberFormat="1" applyFont="1" applyBorder="1"/>
    <xf numFmtId="164" fontId="22" fillId="0" borderId="5" xfId="0" applyNumberFormat="1" applyFont="1" applyBorder="1"/>
    <xf numFmtId="164" fontId="22" fillId="5" borderId="5" xfId="0" applyNumberFormat="1" applyFont="1" applyFill="1" applyBorder="1"/>
    <xf numFmtId="164" fontId="22" fillId="5" borderId="8" xfId="0" applyNumberFormat="1" applyFont="1" applyFill="1" applyBorder="1"/>
    <xf numFmtId="0" fontId="7" fillId="5" borderId="0" xfId="0" applyFont="1" applyFill="1" applyAlignment="1">
      <alignment wrapText="1"/>
    </xf>
    <xf numFmtId="0" fontId="1" fillId="0" borderId="0" xfId="0" applyFont="1" applyAlignment="1">
      <alignment horizontal="left"/>
    </xf>
    <xf numFmtId="0" fontId="14" fillId="3" borderId="0" xfId="0" applyFont="1" applyFill="1" applyAlignment="1">
      <alignment horizontal="center" vertical="center"/>
    </xf>
    <xf numFmtId="0" fontId="8" fillId="0" borderId="0" xfId="0" applyFont="1"/>
    <xf numFmtId="0" fontId="28" fillId="0" borderId="0" xfId="0" applyFont="1" applyAlignment="1">
      <alignment horizontal="right"/>
    </xf>
    <xf numFmtId="0" fontId="30" fillId="0" borderId="0" xfId="0" applyFont="1" applyAlignment="1">
      <alignment horizontal="center"/>
    </xf>
    <xf numFmtId="0" fontId="20" fillId="5" borderId="9" xfId="0" applyFont="1" applyFill="1" applyBorder="1" applyAlignment="1">
      <alignment horizontal="center"/>
    </xf>
    <xf numFmtId="0" fontId="23" fillId="5" borderId="10" xfId="0" applyFont="1" applyFill="1" applyBorder="1" applyAlignment="1">
      <alignment horizontal="center"/>
    </xf>
    <xf numFmtId="0" fontId="23" fillId="5" borderId="11" xfId="0" applyFont="1" applyFill="1" applyBorder="1" applyAlignment="1">
      <alignment horizontal="center"/>
    </xf>
    <xf numFmtId="0" fontId="11" fillId="5" borderId="6" xfId="0" applyFont="1" applyFill="1" applyBorder="1"/>
    <xf numFmtId="0" fontId="0" fillId="0" borderId="7" xfId="0" applyBorder="1"/>
    <xf numFmtId="0" fontId="11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0" fontId="11" fillId="2" borderId="1" xfId="0" applyFont="1" applyFill="1" applyBorder="1" applyAlignment="1">
      <alignment wrapText="1"/>
    </xf>
    <xf numFmtId="0" fontId="11" fillId="2" borderId="2" xfId="0" applyFont="1" applyFill="1" applyBorder="1" applyAlignment="1">
      <alignment wrapText="1"/>
    </xf>
    <xf numFmtId="0" fontId="11" fillId="3" borderId="4" xfId="0" applyFont="1" applyFill="1" applyBorder="1" applyAlignment="1">
      <alignment wrapText="1"/>
    </xf>
    <xf numFmtId="0" fontId="11" fillId="3" borderId="0" xfId="0" applyFont="1" applyFill="1" applyAlignment="1">
      <alignment wrapText="1"/>
    </xf>
    <xf numFmtId="0" fontId="11" fillId="2" borderId="4" xfId="0" applyFont="1" applyFill="1" applyBorder="1" applyAlignment="1">
      <alignment wrapText="1"/>
    </xf>
    <xf numFmtId="0" fontId="11" fillId="2" borderId="0" xfId="0" applyFont="1" applyFill="1" applyAlignment="1">
      <alignment wrapText="1"/>
    </xf>
    <xf numFmtId="0" fontId="11" fillId="3" borderId="6" xfId="0" applyFont="1" applyFill="1" applyBorder="1" applyAlignment="1">
      <alignment wrapText="1"/>
    </xf>
    <xf numFmtId="0" fontId="11" fillId="3" borderId="7" xfId="0" applyFont="1" applyFill="1" applyBorder="1" applyAlignment="1">
      <alignment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4" fillId="0" borderId="0" xfId="0" applyFont="1"/>
    <xf numFmtId="0" fontId="11" fillId="5" borderId="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20" fillId="0" borderId="0" xfId="0" applyFont="1" applyAlignment="1">
      <alignment wrapText="1"/>
    </xf>
    <xf numFmtId="0" fontId="21" fillId="0" borderId="0" xfId="0" applyFont="1"/>
    <xf numFmtId="0" fontId="20" fillId="5" borderId="9" xfId="0" applyFont="1" applyFill="1" applyBorder="1" applyAlignment="1">
      <alignment horizontal="center" wrapText="1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20" fillId="0" borderId="0" xfId="0" applyFont="1" applyAlignment="1">
      <alignment horizontal="left" wrapText="1"/>
    </xf>
    <xf numFmtId="0" fontId="24" fillId="5" borderId="12" xfId="0" applyFont="1" applyFill="1" applyBorder="1" applyAlignment="1">
      <alignment horizontal="center"/>
    </xf>
    <xf numFmtId="0" fontId="24" fillId="5" borderId="13" xfId="0" applyFont="1" applyFill="1" applyBorder="1" applyAlignment="1">
      <alignment horizontal="center"/>
    </xf>
    <xf numFmtId="0" fontId="24" fillId="5" borderId="14" xfId="0" applyFont="1" applyFill="1" applyBorder="1" applyAlignment="1">
      <alignment horizontal="center"/>
    </xf>
    <xf numFmtId="164" fontId="11" fillId="5" borderId="1" xfId="0" applyNumberFormat="1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164" fontId="7" fillId="5" borderId="0" xfId="0" applyNumberFormat="1" applyFont="1" applyFill="1"/>
    <xf numFmtId="164" fontId="9" fillId="5" borderId="0" xfId="0" applyNumberFormat="1" applyFont="1" applyFill="1"/>
    <xf numFmtId="164" fontId="7" fillId="5" borderId="5" xfId="0" applyNumberFormat="1" applyFont="1" applyFill="1" applyBorder="1"/>
    <xf numFmtId="164" fontId="9" fillId="5" borderId="5" xfId="0" applyNumberFormat="1" applyFont="1" applyFill="1" applyBorder="1"/>
    <xf numFmtId="0" fontId="11" fillId="5" borderId="9" xfId="0" applyFont="1" applyFill="1" applyBorder="1" applyAlignment="1">
      <alignment horizontal="center"/>
    </xf>
    <xf numFmtId="0" fontId="11" fillId="5" borderId="10" xfId="0" applyFont="1" applyFill="1" applyBorder="1" applyAlignment="1">
      <alignment horizontal="center"/>
    </xf>
    <xf numFmtId="0" fontId="11" fillId="5" borderId="11" xfId="0" applyFont="1" applyFill="1" applyBorder="1" applyAlignment="1">
      <alignment horizontal="center"/>
    </xf>
    <xf numFmtId="0" fontId="7" fillId="5" borderId="0" xfId="0" applyFont="1" applyFill="1" applyAlignment="1">
      <alignment wrapText="1"/>
    </xf>
    <xf numFmtId="0" fontId="8" fillId="5" borderId="0" xfId="0" applyFont="1" applyFill="1"/>
    <xf numFmtId="0" fontId="7" fillId="5" borderId="4" xfId="0" applyFont="1" applyFill="1" applyBorder="1"/>
    <xf numFmtId="0" fontId="8" fillId="5" borderId="4" xfId="0" applyFont="1" applyFill="1" applyBorder="1"/>
    <xf numFmtId="164" fontId="8" fillId="5" borderId="0" xfId="0" applyNumberFormat="1" applyFont="1" applyFill="1"/>
    <xf numFmtId="164" fontId="8" fillId="5" borderId="5" xfId="0" applyNumberFormat="1" applyFont="1" applyFill="1" applyBorder="1"/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right"/>
    </xf>
    <xf numFmtId="0" fontId="9" fillId="0" borderId="0" xfId="0" applyFont="1" applyAlignment="1">
      <alignment horizontal="right"/>
    </xf>
    <xf numFmtId="0" fontId="12" fillId="2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2" fillId="2" borderId="0" xfId="0" applyFont="1" applyFill="1" applyAlignment="1">
      <alignment wrapText="1"/>
    </xf>
    <xf numFmtId="0" fontId="0" fillId="0" borderId="0" xfId="0"/>
    <xf numFmtId="164" fontId="12" fillId="2" borderId="0" xfId="0" applyNumberFormat="1" applyFont="1" applyFill="1"/>
    <xf numFmtId="164" fontId="12" fillId="2" borderId="5" xfId="0" applyNumberFormat="1" applyFont="1" applyFill="1" applyBorder="1"/>
    <xf numFmtId="0" fontId="0" fillId="0" borderId="5" xfId="0" applyBorder="1"/>
    <xf numFmtId="0" fontId="14" fillId="5" borderId="10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left"/>
    </xf>
    <xf numFmtId="0" fontId="19" fillId="6" borderId="2" xfId="0" applyFont="1" applyFill="1" applyBorder="1" applyAlignment="1">
      <alignment horizontal="left"/>
    </xf>
    <xf numFmtId="0" fontId="18" fillId="7" borderId="4" xfId="0" applyFont="1" applyFill="1" applyBorder="1" applyAlignment="1">
      <alignment horizontal="center"/>
    </xf>
    <xf numFmtId="0" fontId="19" fillId="7" borderId="0" xfId="0" applyFont="1" applyFill="1" applyAlignment="1">
      <alignment horizontal="center"/>
    </xf>
    <xf numFmtId="0" fontId="18" fillId="8" borderId="4" xfId="0" applyFont="1" applyFill="1" applyBorder="1" applyAlignment="1">
      <alignment horizontal="center"/>
    </xf>
    <xf numFmtId="0" fontId="19" fillId="8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7" fillId="8" borderId="4" xfId="0" applyFont="1" applyFill="1" applyBorder="1" applyAlignment="1">
      <alignment horizontal="center"/>
    </xf>
    <xf numFmtId="0" fontId="8" fillId="8" borderId="0" xfId="0" applyFont="1" applyFill="1" applyAlignment="1">
      <alignment horizontal="center"/>
    </xf>
    <xf numFmtId="0" fontId="2" fillId="8" borderId="4" xfId="0" applyFont="1" applyFill="1" applyBorder="1"/>
    <xf numFmtId="0" fontId="7" fillId="7" borderId="4" xfId="0" applyFont="1" applyFill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2" fillId="2" borderId="15" xfId="0" applyFont="1" applyFill="1" applyBorder="1" applyAlignment="1">
      <alignment horizontal="center"/>
    </xf>
    <xf numFmtId="0" fontId="12" fillId="2" borderId="16" xfId="0" applyFont="1" applyFill="1" applyBorder="1"/>
    <xf numFmtId="164" fontId="12" fillId="2" borderId="16" xfId="0" applyNumberFormat="1" applyFont="1" applyFill="1" applyBorder="1"/>
    <xf numFmtId="164" fontId="12" fillId="2" borderId="17" xfId="0" applyNumberFormat="1" applyFont="1" applyFill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A9B60-EF63-4CA4-B7D7-ACBA76224327}">
  <sheetPr>
    <tabColor theme="5" tint="0.59999389629810485"/>
    <pageSetUpPr fitToPage="1"/>
  </sheetPr>
  <dimension ref="A1:S52"/>
  <sheetViews>
    <sheetView workbookViewId="0">
      <selection activeCell="E13" sqref="E13:I13"/>
    </sheetView>
  </sheetViews>
  <sheetFormatPr defaultRowHeight="18" x14ac:dyDescent="0.35"/>
  <cols>
    <col min="4" max="4" width="8.5546875" style="1"/>
    <col min="5" max="5" width="21.5546875" style="63" customWidth="1"/>
    <col min="6" max="6" width="32.44140625" style="63" customWidth="1"/>
    <col min="7" max="7" width="24.6640625" style="63" customWidth="1"/>
    <col min="8" max="8" width="24.44140625" style="63" customWidth="1"/>
    <col min="9" max="9" width="22.88671875" style="63" customWidth="1"/>
    <col min="10" max="11" width="8.5546875" style="1"/>
    <col min="12" max="12" width="9.109375" style="1" customWidth="1"/>
    <col min="13" max="19" width="8.5546875" style="1"/>
  </cols>
  <sheetData>
    <row r="1" spans="5:11" ht="18.600000000000001" x14ac:dyDescent="0.4">
      <c r="I1" s="252" t="s">
        <v>552</v>
      </c>
    </row>
    <row r="3" spans="5:11" ht="14.4" x14ac:dyDescent="0.3">
      <c r="E3" s="297" t="s">
        <v>547</v>
      </c>
      <c r="F3" s="298"/>
      <c r="G3" s="298"/>
      <c r="H3" s="298"/>
      <c r="I3" s="298"/>
    </row>
    <row r="4" spans="5:11" ht="48" customHeight="1" x14ac:dyDescent="0.3">
      <c r="E4" s="298"/>
      <c r="F4" s="298"/>
      <c r="G4" s="298"/>
      <c r="H4" s="298"/>
      <c r="I4" s="298"/>
    </row>
    <row r="5" spans="5:11" ht="12.9" customHeight="1" thickBot="1" x14ac:dyDescent="0.4"/>
    <row r="6" spans="5:11" ht="14.4" x14ac:dyDescent="0.3">
      <c r="E6" s="299" t="s">
        <v>544</v>
      </c>
      <c r="F6" s="300"/>
      <c r="G6" s="300"/>
      <c r="H6" s="300"/>
      <c r="I6" s="301"/>
    </row>
    <row r="7" spans="5:11" ht="15" thickBot="1" x14ac:dyDescent="0.35">
      <c r="E7" s="302"/>
      <c r="F7" s="303"/>
      <c r="G7" s="303"/>
      <c r="H7" s="303"/>
      <c r="I7" s="304"/>
    </row>
    <row r="8" spans="5:11" x14ac:dyDescent="0.3">
      <c r="E8" s="277"/>
      <c r="F8" s="277"/>
      <c r="G8" s="277"/>
      <c r="H8" s="277"/>
      <c r="I8" s="277"/>
    </row>
    <row r="9" spans="5:11" ht="21.6" customHeight="1" x14ac:dyDescent="0.45">
      <c r="E9" s="313" t="s">
        <v>553</v>
      </c>
      <c r="F9" s="314"/>
      <c r="G9" s="314"/>
      <c r="H9" s="314"/>
      <c r="I9" s="315"/>
    </row>
    <row r="10" spans="5:11" ht="21" customHeight="1" x14ac:dyDescent="0.4">
      <c r="E10" s="296" t="s">
        <v>554</v>
      </c>
      <c r="F10" s="296"/>
      <c r="G10" s="296"/>
      <c r="H10" s="296"/>
      <c r="I10" s="296"/>
    </row>
    <row r="11" spans="5:11" ht="17.399999999999999" customHeight="1" x14ac:dyDescent="0.35"/>
    <row r="12" spans="5:11" ht="13.2" hidden="1" customHeight="1" x14ac:dyDescent="0.35"/>
    <row r="13" spans="5:11" ht="38.4" customHeight="1" x14ac:dyDescent="0.4">
      <c r="E13" s="305" t="s">
        <v>564</v>
      </c>
      <c r="F13" s="306"/>
      <c r="G13" s="306"/>
      <c r="H13" s="306"/>
      <c r="I13" s="306"/>
    </row>
    <row r="14" spans="5:11" ht="35.4" customHeight="1" x14ac:dyDescent="0.4">
      <c r="E14" s="312" t="s">
        <v>548</v>
      </c>
      <c r="F14" s="312"/>
      <c r="G14" s="312"/>
      <c r="H14" s="312"/>
      <c r="I14" s="312"/>
    </row>
    <row r="15" spans="5:11" ht="18.600000000000001" customHeight="1" x14ac:dyDescent="0.4">
      <c r="E15" s="240"/>
      <c r="F15" s="241"/>
      <c r="G15" s="241"/>
      <c r="H15" s="241"/>
      <c r="I15" s="241"/>
      <c r="K15" s="276"/>
    </row>
    <row r="16" spans="5:11" ht="16.5" customHeight="1" thickBot="1" x14ac:dyDescent="0.45">
      <c r="E16" s="240"/>
      <c r="F16" s="241"/>
      <c r="G16" s="241"/>
      <c r="H16" s="241"/>
      <c r="I16" s="241"/>
    </row>
    <row r="17" spans="5:13" ht="18" customHeight="1" thickBot="1" x14ac:dyDescent="0.45">
      <c r="E17" s="307" t="s">
        <v>525</v>
      </c>
      <c r="F17" s="308"/>
      <c r="G17" s="308"/>
      <c r="H17" s="308"/>
      <c r="I17" s="309"/>
    </row>
    <row r="18" spans="5:13" ht="13.5" customHeight="1" thickBot="1" x14ac:dyDescent="0.4"/>
    <row r="19" spans="5:13" ht="37.799999999999997" thickBot="1" x14ac:dyDescent="0.35">
      <c r="E19" s="143"/>
      <c r="F19" s="144" t="s">
        <v>524</v>
      </c>
      <c r="G19" s="144" t="s">
        <v>0</v>
      </c>
      <c r="H19" s="144" t="s">
        <v>536</v>
      </c>
      <c r="I19" s="145" t="s">
        <v>538</v>
      </c>
    </row>
    <row r="20" spans="5:13" ht="18.600000000000001" x14ac:dyDescent="0.4">
      <c r="E20" s="251">
        <v>6</v>
      </c>
      <c r="F20" s="160" t="s">
        <v>1</v>
      </c>
      <c r="G20" s="161">
        <f>PRIHODI!C7</f>
        <v>19719000</v>
      </c>
      <c r="H20" s="161">
        <f>PRIHODI!D7</f>
        <v>-1084000</v>
      </c>
      <c r="I20" s="162">
        <f>PRIHODI!E7</f>
        <v>18435000</v>
      </c>
      <c r="M20" s="4"/>
    </row>
    <row r="21" spans="5:13" ht="55.8" x14ac:dyDescent="0.4">
      <c r="E21" s="250">
        <v>7</v>
      </c>
      <c r="F21" s="159" t="s">
        <v>2</v>
      </c>
      <c r="G21" s="163">
        <f>PRIHODI!C21</f>
        <v>160000</v>
      </c>
      <c r="H21" s="163">
        <f>PRIHODI!D21</f>
        <v>75000</v>
      </c>
      <c r="I21" s="164">
        <f>PRIHODI!E21</f>
        <v>235000</v>
      </c>
    </row>
    <row r="22" spans="5:13" ht="18.600000000000001" x14ac:dyDescent="0.4">
      <c r="E22" s="250"/>
      <c r="F22" s="148" t="s">
        <v>3</v>
      </c>
      <c r="G22" s="149">
        <f>G20+G21</f>
        <v>19879000</v>
      </c>
      <c r="H22" s="149">
        <f>H20+H21</f>
        <v>-1009000</v>
      </c>
      <c r="I22" s="150">
        <f>I20+I21</f>
        <v>18670000</v>
      </c>
    </row>
    <row r="23" spans="5:13" ht="18.600000000000001" x14ac:dyDescent="0.4">
      <c r="E23" s="250">
        <v>3</v>
      </c>
      <c r="F23" s="165" t="s">
        <v>4</v>
      </c>
      <c r="G23" s="163">
        <f>RASHODI!C8</f>
        <v>17485000</v>
      </c>
      <c r="H23" s="163">
        <f>RASHODI!D8</f>
        <v>341300</v>
      </c>
      <c r="I23" s="164">
        <f>RASHODI!E8</f>
        <v>17826300</v>
      </c>
    </row>
    <row r="24" spans="5:13" ht="55.8" x14ac:dyDescent="0.4">
      <c r="E24" s="250">
        <v>4</v>
      </c>
      <c r="F24" s="159" t="s">
        <v>5</v>
      </c>
      <c r="G24" s="163">
        <f>RASHODI!C24</f>
        <v>3059000</v>
      </c>
      <c r="H24" s="163">
        <f>RASHODI!D24</f>
        <v>-1885300</v>
      </c>
      <c r="I24" s="164">
        <v>1173700</v>
      </c>
    </row>
    <row r="25" spans="5:13" ht="18.600000000000001" x14ac:dyDescent="0.4">
      <c r="E25" s="146"/>
      <c r="F25" s="148" t="s">
        <v>6</v>
      </c>
      <c r="G25" s="149">
        <f>G23+G24</f>
        <v>20544000</v>
      </c>
      <c r="H25" s="149">
        <f>H23+H24</f>
        <v>-1544000</v>
      </c>
      <c r="I25" s="150">
        <f>I23+I24</f>
        <v>19000000</v>
      </c>
    </row>
    <row r="26" spans="5:13" ht="19.2" thickBot="1" x14ac:dyDescent="0.45">
      <c r="E26" s="151"/>
      <c r="F26" s="152" t="s">
        <v>7</v>
      </c>
      <c r="G26" s="153">
        <f>G22-G25</f>
        <v>-665000</v>
      </c>
      <c r="H26" s="153">
        <f>H22-H25</f>
        <v>535000</v>
      </c>
      <c r="I26" s="154">
        <f>I22-I25</f>
        <v>-330000</v>
      </c>
    </row>
    <row r="28" spans="5:13" ht="18.600000000000001" thickBot="1" x14ac:dyDescent="0.4"/>
    <row r="29" spans="5:13" ht="19.2" thickBot="1" x14ac:dyDescent="0.45">
      <c r="E29" s="281" t="s">
        <v>526</v>
      </c>
      <c r="F29" s="310"/>
      <c r="G29" s="310"/>
      <c r="H29" s="310"/>
      <c r="I29" s="311"/>
    </row>
    <row r="30" spans="5:13" ht="18.600000000000001" thickBot="1" x14ac:dyDescent="0.4"/>
    <row r="31" spans="5:13" ht="37.200000000000003" x14ac:dyDescent="0.3">
      <c r="E31" s="245"/>
      <c r="F31" s="246" t="s">
        <v>8</v>
      </c>
      <c r="G31" s="247" t="s">
        <v>9</v>
      </c>
      <c r="H31" s="247" t="s">
        <v>536</v>
      </c>
      <c r="I31" s="248" t="s">
        <v>538</v>
      </c>
    </row>
    <row r="32" spans="5:13" ht="74.400000000000006" x14ac:dyDescent="0.4">
      <c r="E32" s="250">
        <v>8</v>
      </c>
      <c r="F32" s="159" t="s">
        <v>10</v>
      </c>
      <c r="G32" s="163">
        <v>65000</v>
      </c>
      <c r="H32" s="163">
        <v>0</v>
      </c>
      <c r="I32" s="164">
        <v>15000</v>
      </c>
    </row>
    <row r="33" spans="1:9" ht="74.400000000000006" x14ac:dyDescent="0.4">
      <c r="E33" s="250">
        <v>5</v>
      </c>
      <c r="F33" s="159" t="s">
        <v>11</v>
      </c>
      <c r="G33" s="244">
        <v>0</v>
      </c>
      <c r="H33" s="163">
        <v>0</v>
      </c>
      <c r="I33" s="272">
        <v>0</v>
      </c>
    </row>
    <row r="34" spans="1:9" ht="18.600000000000001" x14ac:dyDescent="0.4">
      <c r="E34" s="147"/>
      <c r="F34" s="242" t="s">
        <v>12</v>
      </c>
      <c r="G34" s="243">
        <f>G32+G33</f>
        <v>65000</v>
      </c>
      <c r="H34" s="243">
        <v>0</v>
      </c>
      <c r="I34" s="273">
        <v>15000</v>
      </c>
    </row>
    <row r="35" spans="1:9" ht="19.2" thickBot="1" x14ac:dyDescent="0.45">
      <c r="E35" s="284" t="s">
        <v>529</v>
      </c>
      <c r="F35" s="285"/>
      <c r="G35" s="153">
        <f>G26+G34</f>
        <v>-600000</v>
      </c>
      <c r="H35" s="153">
        <v>0</v>
      </c>
      <c r="I35" s="274">
        <v>0</v>
      </c>
    </row>
    <row r="36" spans="1:9" ht="18.600000000000001" x14ac:dyDescent="0.4">
      <c r="E36" s="200"/>
      <c r="F36" s="200"/>
      <c r="G36" s="201"/>
      <c r="H36" s="201"/>
      <c r="I36" s="201"/>
    </row>
    <row r="37" spans="1:9" ht="19.2" thickBot="1" x14ac:dyDescent="0.45">
      <c r="E37" s="200"/>
      <c r="F37" s="200"/>
      <c r="G37" s="201"/>
      <c r="H37" s="201"/>
      <c r="I37" s="201"/>
    </row>
    <row r="38" spans="1:9" ht="19.2" thickBot="1" x14ac:dyDescent="0.45">
      <c r="E38" s="281" t="s">
        <v>527</v>
      </c>
      <c r="F38" s="282"/>
      <c r="G38" s="282"/>
      <c r="H38" s="282"/>
      <c r="I38" s="283"/>
    </row>
    <row r="39" spans="1:9" ht="19.2" thickBot="1" x14ac:dyDescent="0.45">
      <c r="E39" s="200"/>
      <c r="F39" s="200"/>
      <c r="G39" s="201"/>
      <c r="H39" s="201"/>
      <c r="I39" s="201"/>
    </row>
    <row r="40" spans="1:9" ht="39.6" customHeight="1" thickBot="1" x14ac:dyDescent="0.45">
      <c r="E40" s="205"/>
      <c r="F40" s="138" t="s">
        <v>15</v>
      </c>
      <c r="G40" s="206" t="s">
        <v>9</v>
      </c>
      <c r="H40" s="206" t="s">
        <v>536</v>
      </c>
      <c r="I40" s="207" t="s">
        <v>538</v>
      </c>
    </row>
    <row r="41" spans="1:9" ht="37.5" customHeight="1" x14ac:dyDescent="0.4">
      <c r="E41" s="288" t="s">
        <v>507</v>
      </c>
      <c r="F41" s="289"/>
      <c r="G41" s="149">
        <v>600000</v>
      </c>
      <c r="H41" s="149">
        <v>0</v>
      </c>
      <c r="I41" s="249">
        <v>315000</v>
      </c>
    </row>
    <row r="42" spans="1:9" ht="38.1" customHeight="1" x14ac:dyDescent="0.4">
      <c r="E42" s="290" t="s">
        <v>508</v>
      </c>
      <c r="F42" s="291"/>
      <c r="G42" s="201">
        <v>0</v>
      </c>
      <c r="H42" s="201">
        <v>0</v>
      </c>
      <c r="I42" s="202">
        <v>0</v>
      </c>
    </row>
    <row r="43" spans="1:9" ht="38.4" customHeight="1" x14ac:dyDescent="0.4">
      <c r="E43" s="292" t="s">
        <v>509</v>
      </c>
      <c r="F43" s="293"/>
      <c r="G43" s="149">
        <v>0</v>
      </c>
      <c r="H43" s="149">
        <v>0</v>
      </c>
      <c r="I43" s="150">
        <v>0</v>
      </c>
    </row>
    <row r="44" spans="1:9" ht="55.5" customHeight="1" thickBot="1" x14ac:dyDescent="0.45">
      <c r="E44" s="294" t="s">
        <v>510</v>
      </c>
      <c r="F44" s="295"/>
      <c r="G44" s="203">
        <v>0</v>
      </c>
      <c r="H44" s="203">
        <v>0</v>
      </c>
      <c r="I44" s="204">
        <v>0</v>
      </c>
    </row>
    <row r="46" spans="1:9" ht="18.600000000000001" x14ac:dyDescent="0.4">
      <c r="E46" s="296" t="s">
        <v>555</v>
      </c>
      <c r="F46" s="296"/>
      <c r="G46" s="296"/>
      <c r="H46" s="296"/>
      <c r="I46" s="296"/>
    </row>
    <row r="47" spans="1:9" ht="18.600000000000001" x14ac:dyDescent="0.4">
      <c r="A47" s="296" t="s">
        <v>545</v>
      </c>
      <c r="B47" s="296"/>
      <c r="C47" s="296"/>
      <c r="D47" s="296"/>
      <c r="E47" s="296"/>
      <c r="F47" s="296"/>
      <c r="G47" s="296"/>
      <c r="H47" s="296"/>
      <c r="I47" s="296"/>
    </row>
    <row r="48" spans="1:9" ht="18.600000000000001" x14ac:dyDescent="0.4">
      <c r="E48" s="165"/>
      <c r="F48" s="165"/>
      <c r="G48" s="165"/>
      <c r="H48" s="165"/>
      <c r="I48" s="165"/>
    </row>
    <row r="49" spans="5:9" ht="18.600000000000001" x14ac:dyDescent="0.4">
      <c r="E49" s="165"/>
      <c r="F49" s="165"/>
      <c r="G49" s="165"/>
      <c r="H49" s="165"/>
      <c r="I49" s="165"/>
    </row>
    <row r="50" spans="5:9" ht="18.600000000000001" x14ac:dyDescent="0.4">
      <c r="E50" s="296" t="s">
        <v>556</v>
      </c>
      <c r="F50" s="296"/>
      <c r="G50" s="296"/>
      <c r="H50" s="296"/>
      <c r="I50" s="296"/>
    </row>
    <row r="51" spans="5:9" ht="14.4" x14ac:dyDescent="0.3">
      <c r="E51" s="286" t="s">
        <v>557</v>
      </c>
      <c r="F51" s="287"/>
      <c r="G51" s="287"/>
      <c r="H51" s="287"/>
      <c r="I51" s="287"/>
    </row>
    <row r="52" spans="5:9" ht="40.799999999999997" customHeight="1" x14ac:dyDescent="0.3">
      <c r="E52" s="287"/>
      <c r="F52" s="287"/>
      <c r="G52" s="287"/>
      <c r="H52" s="287"/>
      <c r="I52" s="287"/>
    </row>
  </sheetData>
  <mergeCells count="18">
    <mergeCell ref="E3:I4"/>
    <mergeCell ref="E6:I7"/>
    <mergeCell ref="E13:I13"/>
    <mergeCell ref="E17:I17"/>
    <mergeCell ref="E29:I29"/>
    <mergeCell ref="E14:I14"/>
    <mergeCell ref="E9:I9"/>
    <mergeCell ref="E10:I10"/>
    <mergeCell ref="E38:I38"/>
    <mergeCell ref="E35:F35"/>
    <mergeCell ref="E51:I52"/>
    <mergeCell ref="E41:F41"/>
    <mergeCell ref="E42:F42"/>
    <mergeCell ref="E43:F43"/>
    <mergeCell ref="E44:F44"/>
    <mergeCell ref="A47:I47"/>
    <mergeCell ref="E46:I46"/>
    <mergeCell ref="E50:I50"/>
  </mergeCells>
  <pageMargins left="0.7" right="0.7" top="0.75" bottom="0.75" header="0.3" footer="0.3"/>
  <pageSetup paperSize="9" scale="66" fitToHeight="0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072DE-B023-4A46-B8F8-A5CE837EDBA5}">
  <sheetPr>
    <tabColor rgb="FFFF0000"/>
    <pageSetUpPr fitToPage="1"/>
  </sheetPr>
  <dimension ref="A1:G67"/>
  <sheetViews>
    <sheetView topLeftCell="A40" workbookViewId="0">
      <selection activeCell="G45" sqref="G45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63.5546875" style="1" customWidth="1"/>
    <col min="5" max="5" width="19.5546875" style="1" customWidth="1"/>
    <col min="6" max="6" width="20.5546875" customWidth="1"/>
    <col min="7" max="7" width="20.33203125" customWidth="1"/>
  </cols>
  <sheetData>
    <row r="1" spans="1:7" ht="32.4" x14ac:dyDescent="0.3">
      <c r="A1" s="125" t="s">
        <v>127</v>
      </c>
      <c r="B1" s="52" t="s">
        <v>128</v>
      </c>
      <c r="C1" s="52" t="s">
        <v>130</v>
      </c>
      <c r="D1" s="53" t="s">
        <v>269</v>
      </c>
      <c r="E1" s="53" t="s">
        <v>41</v>
      </c>
      <c r="F1" s="134" t="s">
        <v>536</v>
      </c>
      <c r="G1" s="135" t="s">
        <v>538</v>
      </c>
    </row>
    <row r="2" spans="1:7" ht="16.2" x14ac:dyDescent="0.35">
      <c r="A2" s="371" t="s">
        <v>429</v>
      </c>
      <c r="B2" s="367"/>
      <c r="C2" s="367"/>
      <c r="D2" s="367"/>
      <c r="E2" s="117">
        <f>E4</f>
        <v>1501000</v>
      </c>
      <c r="F2" s="117">
        <f>F4</f>
        <v>188000</v>
      </c>
      <c r="G2" s="217">
        <f>G4</f>
        <v>1689000</v>
      </c>
    </row>
    <row r="3" spans="1:7" ht="16.2" x14ac:dyDescent="0.35">
      <c r="A3" s="69"/>
      <c r="B3" s="64"/>
      <c r="C3" s="64"/>
      <c r="D3" s="64"/>
      <c r="E3" s="116"/>
      <c r="F3" s="180"/>
      <c r="G3" s="172"/>
    </row>
    <row r="4" spans="1:7" ht="16.2" x14ac:dyDescent="0.35">
      <c r="A4" s="368" t="s">
        <v>430</v>
      </c>
      <c r="B4" s="369"/>
      <c r="C4" s="369"/>
      <c r="D4" s="369"/>
      <c r="E4" s="155">
        <f>E6+E56</f>
        <v>1501000</v>
      </c>
      <c r="F4" s="155">
        <f>F6+F56</f>
        <v>188000</v>
      </c>
      <c r="G4" s="218">
        <f>G6+G56</f>
        <v>1689000</v>
      </c>
    </row>
    <row r="5" spans="1:7" ht="16.2" x14ac:dyDescent="0.35">
      <c r="A5" s="69"/>
      <c r="B5" s="64"/>
      <c r="C5" s="64"/>
      <c r="D5" s="64"/>
      <c r="E5" s="116"/>
      <c r="F5" s="180"/>
      <c r="G5" s="172"/>
    </row>
    <row r="6" spans="1:7" ht="16.2" x14ac:dyDescent="0.35">
      <c r="A6" s="101" t="s">
        <v>132</v>
      </c>
      <c r="B6" s="102"/>
      <c r="C6" s="102">
        <v>1017</v>
      </c>
      <c r="D6" s="131" t="s">
        <v>431</v>
      </c>
      <c r="E6" s="118">
        <f>E8+E19+E27+E34+E49+E41</f>
        <v>1496000</v>
      </c>
      <c r="F6" s="118">
        <f>F8+F19+F27+F34+F41+F49</f>
        <v>193000</v>
      </c>
      <c r="G6" s="216">
        <f>G8+G19+G27+G34+G41+G49</f>
        <v>1689000</v>
      </c>
    </row>
    <row r="7" spans="1:7" x14ac:dyDescent="0.3">
      <c r="A7" s="2"/>
      <c r="E7" s="5"/>
      <c r="F7" s="5"/>
      <c r="G7" s="6"/>
    </row>
    <row r="8" spans="1:7" ht="28.8" x14ac:dyDescent="0.3">
      <c r="A8" s="103" t="s">
        <v>136</v>
      </c>
      <c r="B8" s="104"/>
      <c r="C8" s="104" t="s">
        <v>432</v>
      </c>
      <c r="D8" s="105" t="s">
        <v>433</v>
      </c>
      <c r="E8" s="120">
        <f>E12</f>
        <v>1340000</v>
      </c>
      <c r="F8" s="120">
        <f>F13+F15+F17</f>
        <v>211000</v>
      </c>
      <c r="G8" s="209">
        <f>E8+F8</f>
        <v>1551000</v>
      </c>
    </row>
    <row r="9" spans="1:7" x14ac:dyDescent="0.3">
      <c r="A9" s="106" t="s">
        <v>137</v>
      </c>
      <c r="B9" s="107">
        <v>11</v>
      </c>
      <c r="C9" s="107"/>
      <c r="D9" s="107" t="s">
        <v>141</v>
      </c>
      <c r="E9" s="121"/>
      <c r="F9" s="133"/>
      <c r="G9" s="220"/>
    </row>
    <row r="10" spans="1:7" x14ac:dyDescent="0.3">
      <c r="A10" s="106" t="s">
        <v>154</v>
      </c>
      <c r="B10" s="107">
        <v>11</v>
      </c>
      <c r="C10" s="107"/>
      <c r="D10" s="107" t="s">
        <v>43</v>
      </c>
      <c r="E10" s="121">
        <v>1340000</v>
      </c>
      <c r="F10" s="121">
        <f>G10-E10</f>
        <v>211000</v>
      </c>
      <c r="G10" s="208">
        <v>1551000</v>
      </c>
    </row>
    <row r="11" spans="1:7" x14ac:dyDescent="0.3">
      <c r="A11" s="106"/>
      <c r="B11" s="107"/>
      <c r="C11" s="107"/>
      <c r="D11" s="107"/>
      <c r="E11" s="121"/>
      <c r="F11" s="133"/>
      <c r="G11" s="220"/>
    </row>
    <row r="12" spans="1:7" x14ac:dyDescent="0.3">
      <c r="A12" s="127"/>
      <c r="B12" s="126">
        <v>3</v>
      </c>
      <c r="C12" s="132"/>
      <c r="D12" s="132" t="s">
        <v>4</v>
      </c>
      <c r="E12" s="133">
        <f>E13+E15+E17</f>
        <v>1340000</v>
      </c>
      <c r="F12" s="133">
        <f>F13+F15+F17</f>
        <v>211000</v>
      </c>
      <c r="G12" s="220">
        <f>E12+F12</f>
        <v>1551000</v>
      </c>
    </row>
    <row r="13" spans="1:7" x14ac:dyDescent="0.3">
      <c r="A13" s="127"/>
      <c r="B13" s="8">
        <v>31</v>
      </c>
      <c r="C13" s="132"/>
      <c r="D13" s="13" t="s">
        <v>30</v>
      </c>
      <c r="E13" s="133">
        <v>1300000</v>
      </c>
      <c r="F13" s="133">
        <v>194000</v>
      </c>
      <c r="G13" s="220">
        <f>E13+F13</f>
        <v>1494000</v>
      </c>
    </row>
    <row r="14" spans="1:7" x14ac:dyDescent="0.3">
      <c r="A14" s="106"/>
      <c r="B14" s="26"/>
      <c r="C14" s="107"/>
      <c r="D14" s="107"/>
      <c r="E14" s="121"/>
      <c r="F14" s="133"/>
      <c r="G14" s="220"/>
    </row>
    <row r="15" spans="1:7" x14ac:dyDescent="0.3">
      <c r="A15" s="108"/>
      <c r="B15" s="8">
        <v>32</v>
      </c>
      <c r="C15" s="13"/>
      <c r="D15" s="13" t="s">
        <v>31</v>
      </c>
      <c r="E15" s="14">
        <v>22000</v>
      </c>
      <c r="F15" s="14">
        <v>10000</v>
      </c>
      <c r="G15" s="15">
        <f>E15+F15</f>
        <v>32000</v>
      </c>
    </row>
    <row r="16" spans="1:7" x14ac:dyDescent="0.3">
      <c r="A16" s="108"/>
      <c r="B16" s="8"/>
      <c r="C16" s="8"/>
      <c r="D16" s="13"/>
      <c r="E16" s="14"/>
      <c r="F16" s="14"/>
      <c r="G16" s="15"/>
    </row>
    <row r="17" spans="1:7" x14ac:dyDescent="0.3">
      <c r="A17" s="108"/>
      <c r="B17" s="8">
        <v>34</v>
      </c>
      <c r="C17" s="8"/>
      <c r="D17" s="13" t="s">
        <v>32</v>
      </c>
      <c r="E17" s="14">
        <v>18000</v>
      </c>
      <c r="F17" s="14">
        <v>7000</v>
      </c>
      <c r="G17" s="15">
        <f>E17+F17</f>
        <v>25000</v>
      </c>
    </row>
    <row r="18" spans="1:7" x14ac:dyDescent="0.3">
      <c r="A18" s="108"/>
      <c r="B18" s="13"/>
      <c r="C18" s="8"/>
      <c r="D18" s="13"/>
      <c r="E18" s="14"/>
      <c r="F18" s="14"/>
      <c r="G18" s="15"/>
    </row>
    <row r="19" spans="1:7" x14ac:dyDescent="0.3">
      <c r="A19" s="103" t="s">
        <v>136</v>
      </c>
      <c r="B19" s="104"/>
      <c r="C19" s="104" t="s">
        <v>434</v>
      </c>
      <c r="D19" s="104" t="s">
        <v>435</v>
      </c>
      <c r="E19" s="120">
        <f>E23</f>
        <v>46000</v>
      </c>
      <c r="F19" s="120">
        <f>F23</f>
        <v>-20000</v>
      </c>
      <c r="G19" s="209">
        <v>26000</v>
      </c>
    </row>
    <row r="20" spans="1:7" x14ac:dyDescent="0.3">
      <c r="A20" s="106" t="s">
        <v>137</v>
      </c>
      <c r="B20" s="107">
        <v>11</v>
      </c>
      <c r="C20" s="107"/>
      <c r="D20" s="107" t="s">
        <v>141</v>
      </c>
      <c r="E20" s="121"/>
      <c r="F20" s="133"/>
      <c r="G20" s="220"/>
    </row>
    <row r="21" spans="1:7" x14ac:dyDescent="0.3">
      <c r="A21" s="106" t="s">
        <v>154</v>
      </c>
      <c r="B21" s="107">
        <v>11</v>
      </c>
      <c r="C21" s="107"/>
      <c r="D21" s="107" t="s">
        <v>43</v>
      </c>
      <c r="E21" s="121">
        <v>46000</v>
      </c>
      <c r="F21" s="121">
        <f>F23</f>
        <v>-20000</v>
      </c>
      <c r="G21" s="208">
        <v>26000</v>
      </c>
    </row>
    <row r="22" spans="1:7" x14ac:dyDescent="0.3">
      <c r="A22" s="106"/>
      <c r="B22" s="107"/>
      <c r="C22" s="107"/>
      <c r="D22" s="107"/>
      <c r="E22" s="121"/>
      <c r="F22" s="133"/>
      <c r="G22" s="220"/>
    </row>
    <row r="23" spans="1:7" x14ac:dyDescent="0.3">
      <c r="A23" s="127"/>
      <c r="B23" s="126">
        <v>3</v>
      </c>
      <c r="C23" s="132"/>
      <c r="D23" s="132" t="s">
        <v>4</v>
      </c>
      <c r="E23" s="133">
        <f>E24+E25</f>
        <v>46000</v>
      </c>
      <c r="F23" s="133">
        <f>F24+F25</f>
        <v>-20000</v>
      </c>
      <c r="G23" s="220">
        <v>26000</v>
      </c>
    </row>
    <row r="24" spans="1:7" x14ac:dyDescent="0.3">
      <c r="A24" s="127"/>
      <c r="B24" s="126">
        <v>37</v>
      </c>
      <c r="C24" s="132"/>
      <c r="D24" s="132" t="s">
        <v>483</v>
      </c>
      <c r="E24" s="133">
        <v>0</v>
      </c>
      <c r="F24" s="133">
        <v>0</v>
      </c>
      <c r="G24" s="220">
        <f>E24+F24</f>
        <v>0</v>
      </c>
    </row>
    <row r="25" spans="1:7" x14ac:dyDescent="0.3">
      <c r="A25" s="108"/>
      <c r="B25" s="8">
        <v>38</v>
      </c>
      <c r="C25" s="8"/>
      <c r="D25" s="13" t="s">
        <v>36</v>
      </c>
      <c r="E25" s="14">
        <v>46000</v>
      </c>
      <c r="F25" s="14">
        <f>G25-E25</f>
        <v>-20000</v>
      </c>
      <c r="G25" s="15">
        <v>26000</v>
      </c>
    </row>
    <row r="26" spans="1:7" x14ac:dyDescent="0.3">
      <c r="A26" s="2"/>
      <c r="E26" s="5"/>
      <c r="F26" s="14"/>
      <c r="G26" s="15"/>
    </row>
    <row r="27" spans="1:7" x14ac:dyDescent="0.3">
      <c r="A27" s="103" t="s">
        <v>136</v>
      </c>
      <c r="B27" s="104"/>
      <c r="C27" s="104" t="s">
        <v>436</v>
      </c>
      <c r="D27" s="104" t="s">
        <v>437</v>
      </c>
      <c r="E27" s="120">
        <f>E31</f>
        <v>20000</v>
      </c>
      <c r="F27" s="120">
        <v>0</v>
      </c>
      <c r="G27" s="209">
        <f>E27+F27</f>
        <v>20000</v>
      </c>
    </row>
    <row r="28" spans="1:7" x14ac:dyDescent="0.3">
      <c r="A28" s="106" t="s">
        <v>137</v>
      </c>
      <c r="B28" s="107">
        <v>11</v>
      </c>
      <c r="C28" s="107"/>
      <c r="D28" s="107" t="s">
        <v>141</v>
      </c>
      <c r="E28" s="121"/>
      <c r="F28" s="133"/>
      <c r="G28" s="220"/>
    </row>
    <row r="29" spans="1:7" x14ac:dyDescent="0.3">
      <c r="A29" s="106" t="s">
        <v>154</v>
      </c>
      <c r="B29" s="107">
        <v>11</v>
      </c>
      <c r="C29" s="107"/>
      <c r="D29" s="107" t="s">
        <v>43</v>
      </c>
      <c r="E29" s="121">
        <v>20000</v>
      </c>
      <c r="F29" s="121">
        <v>0</v>
      </c>
      <c r="G29" s="208">
        <v>20000</v>
      </c>
    </row>
    <row r="30" spans="1:7" x14ac:dyDescent="0.3">
      <c r="A30" s="2"/>
      <c r="E30" s="5"/>
      <c r="F30" s="14"/>
      <c r="G30" s="15"/>
    </row>
    <row r="31" spans="1:7" x14ac:dyDescent="0.3">
      <c r="A31" s="127"/>
      <c r="B31" s="126">
        <v>3</v>
      </c>
      <c r="C31" s="132"/>
      <c r="D31" s="132" t="s">
        <v>470</v>
      </c>
      <c r="E31" s="133">
        <f>E32</f>
        <v>20000</v>
      </c>
      <c r="F31" s="133">
        <v>0</v>
      </c>
      <c r="G31" s="220">
        <f>E31+F31</f>
        <v>20000</v>
      </c>
    </row>
    <row r="32" spans="1:7" x14ac:dyDescent="0.3">
      <c r="A32" s="108"/>
      <c r="B32" s="8">
        <v>32</v>
      </c>
      <c r="C32" s="8"/>
      <c r="D32" s="13" t="s">
        <v>31</v>
      </c>
      <c r="E32" s="14">
        <v>20000</v>
      </c>
      <c r="F32" s="14">
        <v>0</v>
      </c>
      <c r="G32" s="15">
        <f>E32+F32</f>
        <v>20000</v>
      </c>
    </row>
    <row r="33" spans="1:7" x14ac:dyDescent="0.3">
      <c r="A33" s="108"/>
      <c r="B33" s="8"/>
      <c r="C33" s="8"/>
      <c r="D33" s="13"/>
      <c r="E33" s="14"/>
      <c r="F33" s="14"/>
      <c r="G33" s="15"/>
    </row>
    <row r="34" spans="1:7" x14ac:dyDescent="0.3">
      <c r="A34" s="103" t="s">
        <v>136</v>
      </c>
      <c r="B34" s="130"/>
      <c r="C34" s="130" t="s">
        <v>438</v>
      </c>
      <c r="D34" s="105" t="s">
        <v>439</v>
      </c>
      <c r="E34" s="120">
        <f>E38</f>
        <v>0</v>
      </c>
      <c r="F34" s="120">
        <v>0</v>
      </c>
      <c r="G34" s="209">
        <f>E34+F34</f>
        <v>0</v>
      </c>
    </row>
    <row r="35" spans="1:7" x14ac:dyDescent="0.3">
      <c r="A35" s="106" t="s">
        <v>137</v>
      </c>
      <c r="B35" s="129">
        <v>11</v>
      </c>
      <c r="C35" s="129"/>
      <c r="D35" s="107" t="s">
        <v>141</v>
      </c>
      <c r="E35" s="121"/>
      <c r="F35" s="133"/>
      <c r="G35" s="220"/>
    </row>
    <row r="36" spans="1:7" x14ac:dyDescent="0.3">
      <c r="A36" s="106" t="s">
        <v>154</v>
      </c>
      <c r="B36" s="129">
        <v>11</v>
      </c>
      <c r="C36" s="129"/>
      <c r="D36" s="107" t="s">
        <v>43</v>
      </c>
      <c r="E36" s="121">
        <v>0</v>
      </c>
      <c r="F36" s="121">
        <v>0</v>
      </c>
      <c r="G36" s="208">
        <v>0</v>
      </c>
    </row>
    <row r="37" spans="1:7" x14ac:dyDescent="0.3">
      <c r="A37" s="108"/>
      <c r="B37" s="8"/>
      <c r="C37" s="8"/>
      <c r="D37" s="13"/>
      <c r="E37" s="14"/>
      <c r="F37" s="14"/>
      <c r="G37" s="15"/>
    </row>
    <row r="38" spans="1:7" x14ac:dyDescent="0.3">
      <c r="A38" s="127"/>
      <c r="B38" s="126">
        <v>3</v>
      </c>
      <c r="C38" s="126"/>
      <c r="D38" s="132" t="s">
        <v>4</v>
      </c>
      <c r="E38" s="133">
        <f>E39</f>
        <v>0</v>
      </c>
      <c r="F38" s="133">
        <v>0</v>
      </c>
      <c r="G38" s="220">
        <f>E38+F38</f>
        <v>0</v>
      </c>
    </row>
    <row r="39" spans="1:7" x14ac:dyDescent="0.3">
      <c r="A39" s="108"/>
      <c r="B39" s="8">
        <v>32</v>
      </c>
      <c r="C39" s="8"/>
      <c r="D39" s="13" t="s">
        <v>31</v>
      </c>
      <c r="E39" s="14">
        <v>0</v>
      </c>
      <c r="F39" s="14">
        <v>0</v>
      </c>
      <c r="G39" s="15">
        <f>E39+F39</f>
        <v>0</v>
      </c>
    </row>
    <row r="40" spans="1:7" x14ac:dyDescent="0.3">
      <c r="A40" s="108"/>
      <c r="B40" s="8"/>
      <c r="C40" s="8"/>
      <c r="D40" s="13"/>
      <c r="E40" s="14"/>
      <c r="F40" s="14"/>
      <c r="G40" s="15"/>
    </row>
    <row r="41" spans="1:7" x14ac:dyDescent="0.3">
      <c r="A41" s="103" t="s">
        <v>136</v>
      </c>
      <c r="B41" s="130"/>
      <c r="C41" s="130" t="s">
        <v>486</v>
      </c>
      <c r="D41" s="104" t="s">
        <v>487</v>
      </c>
      <c r="E41" s="120">
        <f>E46</f>
        <v>70000</v>
      </c>
      <c r="F41" s="120">
        <v>7000</v>
      </c>
      <c r="G41" s="209">
        <f>E41+F41</f>
        <v>77000</v>
      </c>
    </row>
    <row r="42" spans="1:7" x14ac:dyDescent="0.3">
      <c r="A42" s="106" t="s">
        <v>137</v>
      </c>
      <c r="B42" s="129">
        <v>11</v>
      </c>
      <c r="C42" s="129"/>
      <c r="D42" s="107" t="s">
        <v>141</v>
      </c>
      <c r="E42" s="121"/>
      <c r="F42" s="133"/>
      <c r="G42" s="220"/>
    </row>
    <row r="43" spans="1:7" x14ac:dyDescent="0.3">
      <c r="A43" s="106" t="s">
        <v>154</v>
      </c>
      <c r="B43" s="129">
        <v>11</v>
      </c>
      <c r="C43" s="129"/>
      <c r="D43" s="107" t="s">
        <v>43</v>
      </c>
      <c r="E43" s="121">
        <v>40000</v>
      </c>
      <c r="F43" s="121">
        <f>G43-E43</f>
        <v>16000</v>
      </c>
      <c r="G43" s="208">
        <f>G41-G44</f>
        <v>56000</v>
      </c>
    </row>
    <row r="44" spans="1:7" x14ac:dyDescent="0.3">
      <c r="A44" s="106"/>
      <c r="B44" s="129">
        <v>51</v>
      </c>
      <c r="C44" s="129"/>
      <c r="D44" s="107" t="s">
        <v>19</v>
      </c>
      <c r="E44" s="121">
        <v>30000</v>
      </c>
      <c r="F44" s="121">
        <f>G44-E44</f>
        <v>-9000</v>
      </c>
      <c r="G44" s="208">
        <v>21000</v>
      </c>
    </row>
    <row r="45" spans="1:7" x14ac:dyDescent="0.3">
      <c r="A45" s="106"/>
      <c r="B45" s="129"/>
      <c r="C45" s="129"/>
      <c r="D45" s="107"/>
      <c r="E45" s="121"/>
      <c r="F45" s="133"/>
      <c r="G45" s="220"/>
    </row>
    <row r="46" spans="1:7" x14ac:dyDescent="0.3">
      <c r="A46" s="127"/>
      <c r="B46" s="126">
        <v>3</v>
      </c>
      <c r="C46" s="126"/>
      <c r="D46" s="132" t="s">
        <v>4</v>
      </c>
      <c r="E46" s="133">
        <f>E47</f>
        <v>70000</v>
      </c>
      <c r="F46" s="133">
        <v>7000</v>
      </c>
      <c r="G46" s="220">
        <f>E46+F46</f>
        <v>77000</v>
      </c>
    </row>
    <row r="47" spans="1:7" x14ac:dyDescent="0.3">
      <c r="A47" s="108"/>
      <c r="B47" s="8">
        <v>32</v>
      </c>
      <c r="C47" s="8"/>
      <c r="D47" s="13" t="s">
        <v>31</v>
      </c>
      <c r="E47" s="14">
        <v>70000</v>
      </c>
      <c r="F47" s="14">
        <v>7000</v>
      </c>
      <c r="G47" s="15">
        <f>E47+F47</f>
        <v>77000</v>
      </c>
    </row>
    <row r="48" spans="1:7" x14ac:dyDescent="0.3">
      <c r="A48" s="108"/>
      <c r="B48" s="8"/>
      <c r="C48" s="8"/>
      <c r="D48" s="13"/>
      <c r="E48" s="14"/>
      <c r="F48" s="14"/>
      <c r="G48" s="15"/>
    </row>
    <row r="49" spans="1:7" x14ac:dyDescent="0.3">
      <c r="A49" s="103" t="s">
        <v>160</v>
      </c>
      <c r="B49" s="130"/>
      <c r="C49" s="130" t="s">
        <v>541</v>
      </c>
      <c r="D49" s="104" t="s">
        <v>440</v>
      </c>
      <c r="E49" s="120">
        <f>E53</f>
        <v>20000</v>
      </c>
      <c r="F49" s="120">
        <v>-5000</v>
      </c>
      <c r="G49" s="209">
        <f>E49+F49</f>
        <v>15000</v>
      </c>
    </row>
    <row r="50" spans="1:7" x14ac:dyDescent="0.3">
      <c r="A50" s="106" t="s">
        <v>137</v>
      </c>
      <c r="B50" s="129">
        <v>11</v>
      </c>
      <c r="C50" s="129"/>
      <c r="D50" s="107" t="s">
        <v>141</v>
      </c>
      <c r="E50" s="121"/>
      <c r="F50" s="133"/>
      <c r="G50" s="220"/>
    </row>
    <row r="51" spans="1:7" x14ac:dyDescent="0.3">
      <c r="A51" s="106" t="s">
        <v>154</v>
      </c>
      <c r="B51" s="129">
        <v>11</v>
      </c>
      <c r="C51" s="129"/>
      <c r="D51" s="107" t="s">
        <v>43</v>
      </c>
      <c r="E51" s="121">
        <v>20000</v>
      </c>
      <c r="F51" s="121">
        <v>-5000</v>
      </c>
      <c r="G51" s="208">
        <v>15000</v>
      </c>
    </row>
    <row r="52" spans="1:7" x14ac:dyDescent="0.3">
      <c r="A52" s="106"/>
      <c r="B52" s="129"/>
      <c r="C52" s="129"/>
      <c r="D52" s="107"/>
      <c r="E52" s="121"/>
      <c r="F52" s="133"/>
      <c r="G52" s="220"/>
    </row>
    <row r="53" spans="1:7" x14ac:dyDescent="0.3">
      <c r="A53" s="127"/>
      <c r="B53" s="126">
        <v>4</v>
      </c>
      <c r="C53" s="126"/>
      <c r="D53" s="132" t="s">
        <v>463</v>
      </c>
      <c r="E53" s="133">
        <f>E54</f>
        <v>20000</v>
      </c>
      <c r="F53" s="133">
        <v>-5000</v>
      </c>
      <c r="G53" s="220">
        <f>E53+F53</f>
        <v>15000</v>
      </c>
    </row>
    <row r="54" spans="1:7" x14ac:dyDescent="0.3">
      <c r="A54" s="108"/>
      <c r="B54" s="8">
        <v>42</v>
      </c>
      <c r="C54" s="8"/>
      <c r="D54" s="13" t="s">
        <v>304</v>
      </c>
      <c r="E54" s="14">
        <v>20000</v>
      </c>
      <c r="F54" s="14">
        <v>-5000</v>
      </c>
      <c r="G54" s="15">
        <f>E54+F54</f>
        <v>15000</v>
      </c>
    </row>
    <row r="55" spans="1:7" x14ac:dyDescent="0.3">
      <c r="A55" s="2"/>
      <c r="F55" s="1"/>
      <c r="G55" s="3"/>
    </row>
    <row r="56" spans="1:7" x14ac:dyDescent="0.3">
      <c r="A56" s="111" t="s">
        <v>132</v>
      </c>
      <c r="B56" s="112"/>
      <c r="C56" s="156">
        <v>1018</v>
      </c>
      <c r="D56" s="112" t="s">
        <v>516</v>
      </c>
      <c r="E56" s="123">
        <f>E58</f>
        <v>5000</v>
      </c>
      <c r="F56" s="123">
        <f>F58</f>
        <v>-5000</v>
      </c>
      <c r="G56" s="210">
        <f>G58</f>
        <v>0</v>
      </c>
    </row>
    <row r="57" spans="1:7" x14ac:dyDescent="0.3">
      <c r="A57" s="2"/>
      <c r="F57" s="1"/>
      <c r="G57" s="3"/>
    </row>
    <row r="58" spans="1:7" x14ac:dyDescent="0.3">
      <c r="A58" s="103" t="s">
        <v>136</v>
      </c>
      <c r="B58" s="104"/>
      <c r="C58" s="104" t="s">
        <v>542</v>
      </c>
      <c r="D58" s="104" t="s">
        <v>517</v>
      </c>
      <c r="E58" s="120">
        <f>E63+E66</f>
        <v>5000</v>
      </c>
      <c r="F58" s="120">
        <v>-5000</v>
      </c>
      <c r="G58" s="209">
        <f>G63+G66</f>
        <v>0</v>
      </c>
    </row>
    <row r="59" spans="1:7" x14ac:dyDescent="0.3">
      <c r="A59" s="106" t="s">
        <v>137</v>
      </c>
      <c r="B59" s="107">
        <v>11</v>
      </c>
      <c r="C59" s="107"/>
      <c r="D59" s="107" t="s">
        <v>141</v>
      </c>
      <c r="E59" s="121"/>
      <c r="F59" s="121"/>
      <c r="G59" s="208"/>
    </row>
    <row r="60" spans="1:7" x14ac:dyDescent="0.3">
      <c r="A60" s="106" t="s">
        <v>154</v>
      </c>
      <c r="B60" s="107">
        <v>11</v>
      </c>
      <c r="C60" s="107"/>
      <c r="D60" s="107" t="s">
        <v>43</v>
      </c>
      <c r="E60" s="121">
        <v>5000</v>
      </c>
      <c r="F60" s="121">
        <v>-5000</v>
      </c>
      <c r="G60" s="208">
        <v>0</v>
      </c>
    </row>
    <row r="61" spans="1:7" x14ac:dyDescent="0.3">
      <c r="A61" s="106"/>
      <c r="B61" s="107">
        <v>84</v>
      </c>
      <c r="C61" s="107"/>
      <c r="D61" s="107" t="s">
        <v>118</v>
      </c>
      <c r="E61" s="121">
        <v>0</v>
      </c>
      <c r="F61" s="121">
        <v>0</v>
      </c>
      <c r="G61" s="208">
        <v>0</v>
      </c>
    </row>
    <row r="62" spans="1:7" x14ac:dyDescent="0.3">
      <c r="A62" s="2"/>
      <c r="E62" s="5"/>
      <c r="F62" s="5"/>
      <c r="G62" s="6"/>
    </row>
    <row r="63" spans="1:7" x14ac:dyDescent="0.3">
      <c r="A63" s="108"/>
      <c r="B63" s="8">
        <v>3</v>
      </c>
      <c r="C63" s="13"/>
      <c r="D63" s="13" t="s">
        <v>4</v>
      </c>
      <c r="E63" s="14">
        <f>E64</f>
        <v>5000</v>
      </c>
      <c r="F63" s="14">
        <v>-5000</v>
      </c>
      <c r="G63" s="15">
        <f>E63+F63</f>
        <v>0</v>
      </c>
    </row>
    <row r="64" spans="1:7" x14ac:dyDescent="0.3">
      <c r="A64" s="108"/>
      <c r="B64" s="8">
        <v>34</v>
      </c>
      <c r="C64" s="13"/>
      <c r="D64" s="13" t="s">
        <v>32</v>
      </c>
      <c r="E64" s="14">
        <v>5000</v>
      </c>
      <c r="F64" s="14">
        <v>-5000</v>
      </c>
      <c r="G64" s="15">
        <f>E64+F64</f>
        <v>0</v>
      </c>
    </row>
    <row r="65" spans="1:7" x14ac:dyDescent="0.3">
      <c r="A65" s="2"/>
      <c r="B65" s="26"/>
      <c r="E65" s="5"/>
      <c r="F65" s="5"/>
      <c r="G65" s="6"/>
    </row>
    <row r="66" spans="1:7" x14ac:dyDescent="0.3">
      <c r="A66" s="108"/>
      <c r="B66" s="8">
        <v>5</v>
      </c>
      <c r="C66" s="13"/>
      <c r="D66" s="13" t="s">
        <v>518</v>
      </c>
      <c r="E66" s="14">
        <f>E67</f>
        <v>0</v>
      </c>
      <c r="F66" s="14">
        <v>0</v>
      </c>
      <c r="G66" s="15">
        <f>E66+F66</f>
        <v>0</v>
      </c>
    </row>
    <row r="67" spans="1:7" ht="29.4" thickBot="1" x14ac:dyDescent="0.35">
      <c r="A67" s="113"/>
      <c r="B67" s="114">
        <v>54</v>
      </c>
      <c r="C67" s="115"/>
      <c r="D67" s="211" t="s">
        <v>534</v>
      </c>
      <c r="E67" s="124">
        <v>0</v>
      </c>
      <c r="F67" s="124">
        <v>0</v>
      </c>
      <c r="G67" s="212">
        <f>E67+F67</f>
        <v>0</v>
      </c>
    </row>
  </sheetData>
  <mergeCells count="2">
    <mergeCell ref="A2:D2"/>
    <mergeCell ref="A4:D4"/>
  </mergeCells>
  <pageMargins left="0.7" right="0.7" top="0.75" bottom="0.75" header="0.3" footer="0.3"/>
  <pageSetup paperSize="9" scale="84" fitToHeight="0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41D5A-2053-478C-AD46-800AA1027ED1}">
  <sheetPr>
    <tabColor rgb="FFC00000"/>
    <pageSetUpPr fitToPage="1"/>
  </sheetPr>
  <dimension ref="A1:G112"/>
  <sheetViews>
    <sheetView topLeftCell="A85" workbookViewId="0">
      <selection activeCell="F110" sqref="F110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65.109375" style="1" customWidth="1"/>
    <col min="5" max="5" width="18.109375" style="1" customWidth="1"/>
    <col min="6" max="6" width="18.109375" customWidth="1"/>
    <col min="7" max="7" width="17.109375" customWidth="1"/>
  </cols>
  <sheetData>
    <row r="1" spans="1:7" ht="32.4" x14ac:dyDescent="0.3">
      <c r="A1" s="125" t="s">
        <v>127</v>
      </c>
      <c r="B1" s="52" t="s">
        <v>128</v>
      </c>
      <c r="C1" s="52" t="s">
        <v>130</v>
      </c>
      <c r="D1" s="53" t="s">
        <v>269</v>
      </c>
      <c r="E1" s="53" t="s">
        <v>41</v>
      </c>
      <c r="F1" s="134" t="s">
        <v>536</v>
      </c>
      <c r="G1" s="135" t="s">
        <v>538</v>
      </c>
    </row>
    <row r="2" spans="1:7" ht="32.1" customHeight="1" x14ac:dyDescent="0.35">
      <c r="A2" s="371" t="s">
        <v>441</v>
      </c>
      <c r="B2" s="367"/>
      <c r="C2" s="367"/>
      <c r="D2" s="367"/>
      <c r="E2" s="117">
        <f>E4</f>
        <v>641000</v>
      </c>
      <c r="F2" s="117">
        <f>F4</f>
        <v>-482000</v>
      </c>
      <c r="G2" s="217">
        <f>G4</f>
        <v>159000</v>
      </c>
    </row>
    <row r="3" spans="1:7" ht="16.2" x14ac:dyDescent="0.35">
      <c r="A3" s="69"/>
      <c r="B3" s="64"/>
      <c r="C3" s="64"/>
      <c r="D3" s="64"/>
      <c r="E3" s="116"/>
      <c r="F3" s="180"/>
      <c r="G3" s="172"/>
    </row>
    <row r="4" spans="1:7" ht="16.2" x14ac:dyDescent="0.35">
      <c r="A4" s="368" t="s">
        <v>442</v>
      </c>
      <c r="B4" s="369"/>
      <c r="C4" s="369"/>
      <c r="D4" s="369"/>
      <c r="E4" s="155">
        <f>E6</f>
        <v>641000</v>
      </c>
      <c r="F4" s="155">
        <f>F6</f>
        <v>-482000</v>
      </c>
      <c r="G4" s="218">
        <f>G6</f>
        <v>159000</v>
      </c>
    </row>
    <row r="5" spans="1:7" ht="16.2" x14ac:dyDescent="0.35">
      <c r="A5" s="69"/>
      <c r="B5" s="64"/>
      <c r="C5" s="64"/>
      <c r="D5" s="64"/>
      <c r="E5" s="116"/>
      <c r="F5" s="180"/>
      <c r="G5" s="172"/>
    </row>
    <row r="6" spans="1:7" ht="16.2" x14ac:dyDescent="0.35">
      <c r="A6" s="101" t="s">
        <v>132</v>
      </c>
      <c r="B6" s="102"/>
      <c r="C6" s="102">
        <v>1018</v>
      </c>
      <c r="D6" s="131" t="s">
        <v>443</v>
      </c>
      <c r="E6" s="118">
        <f>E8+E18+E27+E34+E41+E49+E57+E65+E73+E80</f>
        <v>641000</v>
      </c>
      <c r="F6" s="118">
        <f>F8+F18+F27+F34+F41+F49+F57+F65+F73+F80</f>
        <v>-482000</v>
      </c>
      <c r="G6" s="216">
        <f>G8+G18+G27+G34+G41+G49+G57+G65+G73+G80</f>
        <v>159000</v>
      </c>
    </row>
    <row r="7" spans="1:7" x14ac:dyDescent="0.3">
      <c r="A7" s="2"/>
      <c r="E7" s="5"/>
      <c r="F7" s="14"/>
      <c r="G7" s="15"/>
    </row>
    <row r="8" spans="1:7" ht="28.8" x14ac:dyDescent="0.3">
      <c r="A8" s="103" t="s">
        <v>136</v>
      </c>
      <c r="B8" s="104"/>
      <c r="C8" s="104" t="s">
        <v>444</v>
      </c>
      <c r="D8" s="105" t="s">
        <v>445</v>
      </c>
      <c r="E8" s="120">
        <f>E12+E15</f>
        <v>25000</v>
      </c>
      <c r="F8" s="120">
        <f>F12+F15</f>
        <v>-25000</v>
      </c>
      <c r="G8" s="209">
        <f>G12+G15</f>
        <v>0</v>
      </c>
    </row>
    <row r="9" spans="1:7" x14ac:dyDescent="0.3">
      <c r="A9" s="106" t="s">
        <v>137</v>
      </c>
      <c r="B9" s="107">
        <v>11</v>
      </c>
      <c r="C9" s="107"/>
      <c r="D9" s="107" t="s">
        <v>141</v>
      </c>
      <c r="E9" s="121"/>
      <c r="F9" s="133"/>
      <c r="G9" s="220"/>
    </row>
    <row r="10" spans="1:7" x14ac:dyDescent="0.3">
      <c r="A10" s="106" t="s">
        <v>154</v>
      </c>
      <c r="B10" s="107">
        <v>11</v>
      </c>
      <c r="C10" s="107"/>
      <c r="D10" s="107" t="s">
        <v>43</v>
      </c>
      <c r="E10" s="121">
        <v>25000</v>
      </c>
      <c r="F10" s="121">
        <v>-25000</v>
      </c>
      <c r="G10" s="208">
        <v>0</v>
      </c>
    </row>
    <row r="11" spans="1:7" x14ac:dyDescent="0.3">
      <c r="A11" s="106"/>
      <c r="B11" s="107"/>
      <c r="C11" s="107"/>
      <c r="D11" s="107"/>
      <c r="E11" s="121"/>
      <c r="F11" s="133"/>
      <c r="G11" s="220"/>
    </row>
    <row r="12" spans="1:7" x14ac:dyDescent="0.3">
      <c r="A12" s="106"/>
      <c r="B12" s="126">
        <v>3</v>
      </c>
      <c r="C12" s="107"/>
      <c r="D12" s="132" t="s">
        <v>4</v>
      </c>
      <c r="E12" s="133">
        <f>E13</f>
        <v>0</v>
      </c>
      <c r="F12" s="133">
        <v>0</v>
      </c>
      <c r="G12" s="220">
        <f>E12+F12</f>
        <v>0</v>
      </c>
    </row>
    <row r="13" spans="1:7" x14ac:dyDescent="0.3">
      <c r="A13" s="106"/>
      <c r="B13" s="126">
        <v>32</v>
      </c>
      <c r="C13" s="107"/>
      <c r="D13" s="13" t="s">
        <v>31</v>
      </c>
      <c r="E13" s="133">
        <v>0</v>
      </c>
      <c r="F13" s="133">
        <v>0</v>
      </c>
      <c r="G13" s="220">
        <f>E13+F13</f>
        <v>0</v>
      </c>
    </row>
    <row r="14" spans="1:7" x14ac:dyDescent="0.3">
      <c r="A14" s="106"/>
      <c r="B14" s="107"/>
      <c r="C14" s="107"/>
      <c r="D14" s="107"/>
      <c r="E14" s="121"/>
      <c r="F14" s="133"/>
      <c r="G14" s="220"/>
    </row>
    <row r="15" spans="1:7" x14ac:dyDescent="0.3">
      <c r="A15" s="127"/>
      <c r="B15" s="126">
        <v>4</v>
      </c>
      <c r="C15" s="132"/>
      <c r="D15" s="132" t="s">
        <v>464</v>
      </c>
      <c r="E15" s="133">
        <f>E16</f>
        <v>25000</v>
      </c>
      <c r="F15" s="133">
        <v>-25000</v>
      </c>
      <c r="G15" s="220">
        <f>E15+F15</f>
        <v>0</v>
      </c>
    </row>
    <row r="16" spans="1:7" x14ac:dyDescent="0.3">
      <c r="A16" s="108"/>
      <c r="B16" s="8">
        <v>41</v>
      </c>
      <c r="C16" s="8"/>
      <c r="D16" s="13" t="s">
        <v>447</v>
      </c>
      <c r="E16" s="14">
        <v>25000</v>
      </c>
      <c r="F16" s="14">
        <v>-25000</v>
      </c>
      <c r="G16" s="15">
        <f>E16+F16</f>
        <v>0</v>
      </c>
    </row>
    <row r="17" spans="1:7" x14ac:dyDescent="0.3">
      <c r="A17" s="2"/>
      <c r="E17" s="5"/>
      <c r="F17" s="14"/>
      <c r="G17" s="15"/>
    </row>
    <row r="18" spans="1:7" ht="28.8" x14ac:dyDescent="0.3">
      <c r="A18" s="103" t="s">
        <v>136</v>
      </c>
      <c r="B18" s="104"/>
      <c r="C18" s="104" t="s">
        <v>448</v>
      </c>
      <c r="D18" s="105" t="s">
        <v>485</v>
      </c>
      <c r="E18" s="120">
        <f>E24</f>
        <v>150000</v>
      </c>
      <c r="F18" s="120">
        <f>G18-E18</f>
        <v>-70000</v>
      </c>
      <c r="G18" s="209">
        <v>80000</v>
      </c>
    </row>
    <row r="19" spans="1:7" x14ac:dyDescent="0.3">
      <c r="A19" s="106" t="s">
        <v>137</v>
      </c>
      <c r="B19" s="107">
        <v>66</v>
      </c>
      <c r="C19" s="107"/>
      <c r="D19" s="107" t="s">
        <v>449</v>
      </c>
      <c r="E19" s="121"/>
      <c r="F19" s="133"/>
      <c r="G19" s="220"/>
    </row>
    <row r="20" spans="1:7" x14ac:dyDescent="0.3">
      <c r="A20" s="106" t="s">
        <v>154</v>
      </c>
      <c r="B20" s="107">
        <v>11</v>
      </c>
      <c r="C20" s="107"/>
      <c r="D20" s="107" t="s">
        <v>43</v>
      </c>
      <c r="E20" s="121">
        <v>40000</v>
      </c>
      <c r="F20" s="121">
        <f>G20-E20</f>
        <v>-40000</v>
      </c>
      <c r="G20" s="208">
        <v>0</v>
      </c>
    </row>
    <row r="21" spans="1:7" x14ac:dyDescent="0.3">
      <c r="A21" s="106"/>
      <c r="B21" s="107">
        <v>61</v>
      </c>
      <c r="C21" s="107"/>
      <c r="D21" s="107" t="s">
        <v>51</v>
      </c>
      <c r="E21" s="121">
        <v>90000</v>
      </c>
      <c r="F21" s="121">
        <f t="shared" ref="F21:F22" si="0">G21-E21</f>
        <v>-25000</v>
      </c>
      <c r="G21" s="208">
        <v>65000</v>
      </c>
    </row>
    <row r="22" spans="1:7" x14ac:dyDescent="0.3">
      <c r="A22" s="106"/>
      <c r="B22" s="107">
        <v>72</v>
      </c>
      <c r="C22" s="107"/>
      <c r="D22" s="107" t="s">
        <v>446</v>
      </c>
      <c r="E22" s="121">
        <v>20000</v>
      </c>
      <c r="F22" s="121">
        <f t="shared" si="0"/>
        <v>-5000</v>
      </c>
      <c r="G22" s="208">
        <v>15000</v>
      </c>
    </row>
    <row r="23" spans="1:7" x14ac:dyDescent="0.3">
      <c r="A23" s="2"/>
      <c r="E23" s="5"/>
      <c r="F23" s="14"/>
      <c r="G23" s="15"/>
    </row>
    <row r="24" spans="1:7" x14ac:dyDescent="0.3">
      <c r="A24" s="2"/>
      <c r="B24" s="126">
        <v>3</v>
      </c>
      <c r="C24" s="132"/>
      <c r="D24" s="132" t="s">
        <v>4</v>
      </c>
      <c r="E24" s="14">
        <f>E25</f>
        <v>150000</v>
      </c>
      <c r="F24" s="14">
        <v>-50000</v>
      </c>
      <c r="G24" s="15">
        <v>80000</v>
      </c>
    </row>
    <row r="25" spans="1:7" x14ac:dyDescent="0.3">
      <c r="A25" s="108"/>
      <c r="B25" s="8">
        <v>32</v>
      </c>
      <c r="C25" s="8"/>
      <c r="D25" s="13" t="s">
        <v>31</v>
      </c>
      <c r="E25" s="14">
        <v>150000</v>
      </c>
      <c r="F25" s="14">
        <v>-50000</v>
      </c>
      <c r="G25" s="15">
        <v>80000</v>
      </c>
    </row>
    <row r="26" spans="1:7" x14ac:dyDescent="0.3">
      <c r="A26" s="108"/>
      <c r="B26" s="8"/>
      <c r="C26" s="8"/>
      <c r="D26" s="13"/>
      <c r="E26" s="14"/>
      <c r="F26" s="14"/>
      <c r="G26" s="15"/>
    </row>
    <row r="27" spans="1:7" ht="28.8" x14ac:dyDescent="0.3">
      <c r="A27" s="103" t="s">
        <v>136</v>
      </c>
      <c r="B27" s="130"/>
      <c r="C27" s="130" t="s">
        <v>450</v>
      </c>
      <c r="D27" s="105" t="s">
        <v>451</v>
      </c>
      <c r="E27" s="120">
        <f>E31</f>
        <v>20000</v>
      </c>
      <c r="F27" s="120">
        <v>-10000</v>
      </c>
      <c r="G27" s="209">
        <f>E27+F27</f>
        <v>10000</v>
      </c>
    </row>
    <row r="28" spans="1:7" x14ac:dyDescent="0.3">
      <c r="A28" s="106" t="s">
        <v>137</v>
      </c>
      <c r="B28" s="129">
        <v>45</v>
      </c>
      <c r="C28" s="129"/>
      <c r="D28" s="107" t="s">
        <v>276</v>
      </c>
      <c r="E28" s="121"/>
      <c r="F28" s="133"/>
      <c r="G28" s="220"/>
    </row>
    <row r="29" spans="1:7" x14ac:dyDescent="0.3">
      <c r="A29" s="106" t="s">
        <v>154</v>
      </c>
      <c r="B29" s="129">
        <v>11</v>
      </c>
      <c r="C29" s="129"/>
      <c r="D29" s="107" t="s">
        <v>43</v>
      </c>
      <c r="E29" s="121">
        <v>20000</v>
      </c>
      <c r="F29" s="121">
        <v>-10000</v>
      </c>
      <c r="G29" s="208">
        <v>10000</v>
      </c>
    </row>
    <row r="30" spans="1:7" x14ac:dyDescent="0.3">
      <c r="A30" s="108"/>
      <c r="B30" s="8"/>
      <c r="C30" s="8"/>
      <c r="D30" s="13"/>
      <c r="E30" s="14"/>
      <c r="F30" s="14"/>
      <c r="G30" s="15"/>
    </row>
    <row r="31" spans="1:7" x14ac:dyDescent="0.3">
      <c r="A31" s="108"/>
      <c r="B31" s="126">
        <v>3</v>
      </c>
      <c r="C31" s="132"/>
      <c r="D31" s="132" t="s">
        <v>4</v>
      </c>
      <c r="E31" s="14">
        <f>E32</f>
        <v>20000</v>
      </c>
      <c r="F31" s="14">
        <v>-10000</v>
      </c>
      <c r="G31" s="15">
        <f>E31+F31</f>
        <v>10000</v>
      </c>
    </row>
    <row r="32" spans="1:7" x14ac:dyDescent="0.3">
      <c r="A32" s="108"/>
      <c r="B32" s="8">
        <v>32</v>
      </c>
      <c r="C32" s="8"/>
      <c r="D32" s="13" t="s">
        <v>31</v>
      </c>
      <c r="E32" s="14">
        <v>20000</v>
      </c>
      <c r="F32" s="14">
        <v>-10000</v>
      </c>
      <c r="G32" s="15">
        <f>E32+F32</f>
        <v>10000</v>
      </c>
    </row>
    <row r="33" spans="1:7" x14ac:dyDescent="0.3">
      <c r="A33" s="108"/>
      <c r="B33" s="8"/>
      <c r="C33" s="8"/>
      <c r="D33" s="13"/>
      <c r="E33" s="14"/>
      <c r="F33" s="14"/>
      <c r="G33" s="15"/>
    </row>
    <row r="34" spans="1:7" x14ac:dyDescent="0.3">
      <c r="A34" s="103" t="s">
        <v>136</v>
      </c>
      <c r="B34" s="130"/>
      <c r="C34" s="130" t="s">
        <v>452</v>
      </c>
      <c r="D34" s="104" t="s">
        <v>453</v>
      </c>
      <c r="E34" s="120">
        <f>E38</f>
        <v>4000</v>
      </c>
      <c r="F34" s="120">
        <v>0</v>
      </c>
      <c r="G34" s="209">
        <f>E34+F34</f>
        <v>4000</v>
      </c>
    </row>
    <row r="35" spans="1:7" x14ac:dyDescent="0.3">
      <c r="A35" s="106" t="s">
        <v>137</v>
      </c>
      <c r="B35" s="129">
        <v>11</v>
      </c>
      <c r="C35" s="129"/>
      <c r="D35" s="107" t="s">
        <v>141</v>
      </c>
      <c r="E35" s="121"/>
      <c r="F35" s="121"/>
      <c r="G35" s="208"/>
    </row>
    <row r="36" spans="1:7" x14ac:dyDescent="0.3">
      <c r="A36" s="106" t="s">
        <v>154</v>
      </c>
      <c r="B36" s="129">
        <v>11</v>
      </c>
      <c r="C36" s="129"/>
      <c r="D36" s="107" t="s">
        <v>43</v>
      </c>
      <c r="E36" s="121">
        <v>4000</v>
      </c>
      <c r="F36" s="121">
        <v>0</v>
      </c>
      <c r="G36" s="208">
        <v>4000</v>
      </c>
    </row>
    <row r="37" spans="1:7" x14ac:dyDescent="0.3">
      <c r="A37" s="106"/>
      <c r="B37" s="129"/>
      <c r="C37" s="129"/>
      <c r="D37" s="107"/>
      <c r="E37" s="121"/>
      <c r="F37" s="133"/>
      <c r="G37" s="220"/>
    </row>
    <row r="38" spans="1:7" x14ac:dyDescent="0.3">
      <c r="A38" s="106"/>
      <c r="B38" s="126">
        <v>3</v>
      </c>
      <c r="C38" s="132"/>
      <c r="D38" s="132" t="s">
        <v>4</v>
      </c>
      <c r="E38" s="133">
        <f>E39</f>
        <v>4000</v>
      </c>
      <c r="F38" s="133">
        <v>0</v>
      </c>
      <c r="G38" s="220">
        <f>E38+F38</f>
        <v>4000</v>
      </c>
    </row>
    <row r="39" spans="1:7" x14ac:dyDescent="0.3">
      <c r="A39" s="108"/>
      <c r="B39" s="8">
        <v>32</v>
      </c>
      <c r="C39" s="8"/>
      <c r="D39" s="13" t="s">
        <v>31</v>
      </c>
      <c r="E39" s="14">
        <v>4000</v>
      </c>
      <c r="F39" s="14">
        <v>0</v>
      </c>
      <c r="G39" s="15">
        <f>E39+F39</f>
        <v>4000</v>
      </c>
    </row>
    <row r="40" spans="1:7" x14ac:dyDescent="0.3">
      <c r="A40" s="2"/>
      <c r="E40" s="5"/>
      <c r="F40" s="14"/>
      <c r="G40" s="15"/>
    </row>
    <row r="41" spans="1:7" ht="28.8" x14ac:dyDescent="0.3">
      <c r="A41" s="103" t="s">
        <v>136</v>
      </c>
      <c r="B41" s="104"/>
      <c r="C41" s="104" t="s">
        <v>454</v>
      </c>
      <c r="D41" s="105" t="s">
        <v>455</v>
      </c>
      <c r="E41" s="120">
        <f>E46</f>
        <v>20000</v>
      </c>
      <c r="F41" s="120">
        <v>-15000</v>
      </c>
      <c r="G41" s="209">
        <f>E41+F41</f>
        <v>5000</v>
      </c>
    </row>
    <row r="42" spans="1:7" x14ac:dyDescent="0.3">
      <c r="A42" s="106" t="s">
        <v>137</v>
      </c>
      <c r="B42" s="107">
        <v>62</v>
      </c>
      <c r="C42" s="107"/>
      <c r="D42" s="107" t="s">
        <v>88</v>
      </c>
      <c r="E42" s="121"/>
      <c r="F42" s="133"/>
      <c r="G42" s="220"/>
    </row>
    <row r="43" spans="1:7" x14ac:dyDescent="0.3">
      <c r="A43" s="106" t="s">
        <v>154</v>
      </c>
      <c r="B43" s="107">
        <v>11</v>
      </c>
      <c r="C43" s="107"/>
      <c r="D43" s="107" t="s">
        <v>43</v>
      </c>
      <c r="E43" s="121">
        <v>20000</v>
      </c>
      <c r="F43" s="121">
        <f>G43-E43</f>
        <v>-20000</v>
      </c>
      <c r="G43" s="208">
        <v>0</v>
      </c>
    </row>
    <row r="44" spans="1:7" x14ac:dyDescent="0.3">
      <c r="A44" s="106"/>
      <c r="B44" s="107">
        <v>61</v>
      </c>
      <c r="C44" s="107"/>
      <c r="D44" s="107" t="s">
        <v>51</v>
      </c>
      <c r="E44" s="121">
        <v>0</v>
      </c>
      <c r="F44" s="121">
        <v>5000</v>
      </c>
      <c r="G44" s="208">
        <v>5000</v>
      </c>
    </row>
    <row r="45" spans="1:7" x14ac:dyDescent="0.3">
      <c r="A45" s="106"/>
      <c r="B45" s="107"/>
      <c r="C45" s="107"/>
      <c r="D45" s="107"/>
      <c r="E45" s="121"/>
      <c r="F45" s="133"/>
      <c r="G45" s="220"/>
    </row>
    <row r="46" spans="1:7" x14ac:dyDescent="0.3">
      <c r="A46" s="106"/>
      <c r="B46" s="126">
        <v>3</v>
      </c>
      <c r="C46" s="132"/>
      <c r="D46" s="132" t="s">
        <v>4</v>
      </c>
      <c r="E46" s="133">
        <f>E47</f>
        <v>20000</v>
      </c>
      <c r="F46" s="133">
        <v>-15000</v>
      </c>
      <c r="G46" s="220">
        <f>E46+F46</f>
        <v>5000</v>
      </c>
    </row>
    <row r="47" spans="1:7" x14ac:dyDescent="0.3">
      <c r="A47" s="108"/>
      <c r="B47" s="8">
        <v>32</v>
      </c>
      <c r="C47" s="13"/>
      <c r="D47" s="13" t="s">
        <v>328</v>
      </c>
      <c r="E47" s="14">
        <v>20000</v>
      </c>
      <c r="F47" s="14">
        <v>-15000</v>
      </c>
      <c r="G47" s="15">
        <f>E47+F47</f>
        <v>5000</v>
      </c>
    </row>
    <row r="48" spans="1:7" x14ac:dyDescent="0.3">
      <c r="A48" s="2"/>
      <c r="E48" s="5"/>
      <c r="F48" s="14"/>
      <c r="G48" s="15"/>
    </row>
    <row r="49" spans="1:7" x14ac:dyDescent="0.3">
      <c r="A49" s="103" t="s">
        <v>160</v>
      </c>
      <c r="B49" s="104"/>
      <c r="C49" s="104" t="s">
        <v>456</v>
      </c>
      <c r="D49" s="104" t="s">
        <v>457</v>
      </c>
      <c r="E49" s="120">
        <f>E53</f>
        <v>100000</v>
      </c>
      <c r="F49" s="120">
        <f>F53</f>
        <v>-100000</v>
      </c>
      <c r="G49" s="209">
        <f>E49+F49</f>
        <v>0</v>
      </c>
    </row>
    <row r="50" spans="1:7" x14ac:dyDescent="0.3">
      <c r="A50" s="106" t="s">
        <v>137</v>
      </c>
      <c r="B50" s="107">
        <v>49</v>
      </c>
      <c r="C50" s="107"/>
      <c r="D50" s="107" t="s">
        <v>383</v>
      </c>
      <c r="E50" s="121"/>
      <c r="F50" s="133"/>
      <c r="G50" s="220"/>
    </row>
    <row r="51" spans="1:7" x14ac:dyDescent="0.3">
      <c r="A51" s="106" t="s">
        <v>154</v>
      </c>
      <c r="B51" s="107">
        <v>11</v>
      </c>
      <c r="C51" s="107"/>
      <c r="D51" s="107" t="s">
        <v>43</v>
      </c>
      <c r="E51" s="121">
        <v>100000</v>
      </c>
      <c r="F51" s="121">
        <v>-100000</v>
      </c>
      <c r="G51" s="208">
        <v>0</v>
      </c>
    </row>
    <row r="52" spans="1:7" x14ac:dyDescent="0.3">
      <c r="A52" s="2"/>
      <c r="E52" s="5"/>
      <c r="F52" s="14"/>
      <c r="G52" s="15"/>
    </row>
    <row r="53" spans="1:7" x14ac:dyDescent="0.3">
      <c r="A53" s="2"/>
      <c r="B53" s="126">
        <v>4</v>
      </c>
      <c r="C53" s="132"/>
      <c r="D53" s="132" t="s">
        <v>484</v>
      </c>
      <c r="E53" s="14">
        <f>E54+E55</f>
        <v>100000</v>
      </c>
      <c r="F53" s="14">
        <f>F54+F55</f>
        <v>-100000</v>
      </c>
      <c r="G53" s="15">
        <f>G54+G55</f>
        <v>0</v>
      </c>
    </row>
    <row r="54" spans="1:7" x14ac:dyDescent="0.3">
      <c r="A54" s="2"/>
      <c r="B54" s="126">
        <v>41</v>
      </c>
      <c r="C54" s="132"/>
      <c r="D54" s="132" t="s">
        <v>447</v>
      </c>
      <c r="E54" s="14">
        <v>50000</v>
      </c>
      <c r="F54" s="14">
        <v>-50000</v>
      </c>
      <c r="G54" s="15">
        <f>E54+F54</f>
        <v>0</v>
      </c>
    </row>
    <row r="55" spans="1:7" x14ac:dyDescent="0.3">
      <c r="A55" s="108"/>
      <c r="B55" s="8">
        <v>42</v>
      </c>
      <c r="C55" s="13"/>
      <c r="D55" s="13" t="s">
        <v>304</v>
      </c>
      <c r="E55" s="14">
        <v>50000</v>
      </c>
      <c r="F55" s="14">
        <v>-50000</v>
      </c>
      <c r="G55" s="15">
        <f>E55+F55</f>
        <v>0</v>
      </c>
    </row>
    <row r="56" spans="1:7" x14ac:dyDescent="0.3">
      <c r="A56" s="2"/>
      <c r="E56" s="5"/>
      <c r="F56" s="14"/>
      <c r="G56" s="15"/>
    </row>
    <row r="57" spans="1:7" x14ac:dyDescent="0.3">
      <c r="A57" s="103" t="s">
        <v>160</v>
      </c>
      <c r="B57" s="104"/>
      <c r="C57" s="104" t="s">
        <v>458</v>
      </c>
      <c r="D57" s="104" t="s">
        <v>459</v>
      </c>
      <c r="E57" s="120">
        <f>E62</f>
        <v>72000</v>
      </c>
      <c r="F57" s="120">
        <v>-52000</v>
      </c>
      <c r="G57" s="209">
        <f>E57+F57</f>
        <v>20000</v>
      </c>
    </row>
    <row r="58" spans="1:7" x14ac:dyDescent="0.3">
      <c r="A58" s="106" t="s">
        <v>137</v>
      </c>
      <c r="B58" s="107">
        <v>66</v>
      </c>
      <c r="C58" s="107"/>
      <c r="D58" s="107" t="s">
        <v>449</v>
      </c>
      <c r="E58" s="121"/>
      <c r="F58" s="133"/>
      <c r="G58" s="220"/>
    </row>
    <row r="59" spans="1:7" x14ac:dyDescent="0.3">
      <c r="A59" s="106" t="s">
        <v>154</v>
      </c>
      <c r="B59" s="107">
        <v>11</v>
      </c>
      <c r="C59" s="107"/>
      <c r="D59" s="107" t="s">
        <v>43</v>
      </c>
      <c r="E59" s="121">
        <v>30000</v>
      </c>
      <c r="F59" s="121">
        <f>G59-E59</f>
        <v>-10000</v>
      </c>
      <c r="G59" s="208">
        <v>20000</v>
      </c>
    </row>
    <row r="60" spans="1:7" x14ac:dyDescent="0.3">
      <c r="A60" s="106"/>
      <c r="B60" s="107">
        <v>51</v>
      </c>
      <c r="C60" s="107"/>
      <c r="D60" s="107" t="s">
        <v>19</v>
      </c>
      <c r="E60" s="121">
        <v>42000</v>
      </c>
      <c r="F60" s="121">
        <f>G60-E60</f>
        <v>-42000</v>
      </c>
      <c r="G60" s="208">
        <v>0</v>
      </c>
    </row>
    <row r="61" spans="1:7" x14ac:dyDescent="0.3">
      <c r="A61" s="2"/>
      <c r="E61" s="5"/>
      <c r="F61" s="14"/>
      <c r="G61" s="15"/>
    </row>
    <row r="62" spans="1:7" x14ac:dyDescent="0.3">
      <c r="A62" s="2"/>
      <c r="B62" s="126">
        <v>3</v>
      </c>
      <c r="C62" s="132"/>
      <c r="D62" s="132" t="s">
        <v>4</v>
      </c>
      <c r="E62" s="14">
        <f>E63</f>
        <v>72000</v>
      </c>
      <c r="F62" s="14">
        <v>-52000</v>
      </c>
      <c r="G62" s="15">
        <f>E62+F62</f>
        <v>20000</v>
      </c>
    </row>
    <row r="63" spans="1:7" x14ac:dyDescent="0.3">
      <c r="A63" s="108"/>
      <c r="B63" s="8">
        <v>32</v>
      </c>
      <c r="C63" s="13"/>
      <c r="D63" s="13" t="s">
        <v>31</v>
      </c>
      <c r="E63" s="14">
        <v>72000</v>
      </c>
      <c r="F63" s="14">
        <v>-52000</v>
      </c>
      <c r="G63" s="15">
        <f>E63+F63</f>
        <v>20000</v>
      </c>
    </row>
    <row r="64" spans="1:7" x14ac:dyDescent="0.3">
      <c r="A64" s="2"/>
      <c r="E64" s="5"/>
      <c r="F64" s="14"/>
      <c r="G64" s="15"/>
    </row>
    <row r="65" spans="1:7" x14ac:dyDescent="0.3">
      <c r="A65" s="103" t="s">
        <v>160</v>
      </c>
      <c r="B65" s="104"/>
      <c r="C65" s="104" t="s">
        <v>460</v>
      </c>
      <c r="D65" s="104" t="s">
        <v>461</v>
      </c>
      <c r="E65" s="120">
        <f>E70</f>
        <v>100000</v>
      </c>
      <c r="F65" s="120">
        <v>-100000</v>
      </c>
      <c r="G65" s="209">
        <f>E65+F65</f>
        <v>0</v>
      </c>
    </row>
    <row r="66" spans="1:7" x14ac:dyDescent="0.3">
      <c r="A66" s="106" t="s">
        <v>137</v>
      </c>
      <c r="B66" s="107">
        <v>62</v>
      </c>
      <c r="C66" s="107"/>
      <c r="D66" s="107" t="s">
        <v>88</v>
      </c>
      <c r="E66" s="121"/>
      <c r="F66" s="133"/>
      <c r="G66" s="220"/>
    </row>
    <row r="67" spans="1:7" x14ac:dyDescent="0.3">
      <c r="A67" s="106" t="s">
        <v>154</v>
      </c>
      <c r="B67" s="107">
        <v>11</v>
      </c>
      <c r="C67" s="107"/>
      <c r="D67" s="107" t="s">
        <v>43</v>
      </c>
      <c r="E67" s="121">
        <f>E65-E68</f>
        <v>22000</v>
      </c>
      <c r="F67" s="121">
        <f>G67-E67</f>
        <v>-22000</v>
      </c>
      <c r="G67" s="208">
        <v>0</v>
      </c>
    </row>
    <row r="68" spans="1:7" x14ac:dyDescent="0.3">
      <c r="A68" s="106"/>
      <c r="B68" s="107">
        <v>51</v>
      </c>
      <c r="C68" s="107"/>
      <c r="D68" s="107" t="s">
        <v>19</v>
      </c>
      <c r="E68" s="121">
        <v>78000</v>
      </c>
      <c r="F68" s="121">
        <f t="shared" ref="F68" si="1">G68-E68</f>
        <v>-78000</v>
      </c>
      <c r="G68" s="208">
        <v>0</v>
      </c>
    </row>
    <row r="69" spans="1:7" x14ac:dyDescent="0.3">
      <c r="A69" s="2"/>
      <c r="E69" s="5"/>
      <c r="F69" s="14"/>
      <c r="G69" s="15"/>
    </row>
    <row r="70" spans="1:7" x14ac:dyDescent="0.3">
      <c r="A70" s="2"/>
      <c r="B70" s="126">
        <v>4</v>
      </c>
      <c r="C70" s="132"/>
      <c r="D70" s="132" t="s">
        <v>484</v>
      </c>
      <c r="E70" s="14">
        <f>E71</f>
        <v>100000</v>
      </c>
      <c r="F70" s="14">
        <v>-100000</v>
      </c>
      <c r="G70" s="15">
        <f>E70+F70</f>
        <v>0</v>
      </c>
    </row>
    <row r="71" spans="1:7" x14ac:dyDescent="0.3">
      <c r="A71" s="108"/>
      <c r="B71" s="8">
        <v>42</v>
      </c>
      <c r="C71" s="13"/>
      <c r="D71" s="13" t="s">
        <v>304</v>
      </c>
      <c r="E71" s="14">
        <v>100000</v>
      </c>
      <c r="F71" s="14">
        <v>-100000</v>
      </c>
      <c r="G71" s="15">
        <f>E71+F71</f>
        <v>0</v>
      </c>
    </row>
    <row r="72" spans="1:7" x14ac:dyDescent="0.3">
      <c r="A72" s="108"/>
      <c r="B72" s="8"/>
      <c r="C72" s="13"/>
      <c r="D72" s="13"/>
      <c r="E72" s="14"/>
      <c r="F72" s="14"/>
      <c r="G72" s="15"/>
    </row>
    <row r="73" spans="1:7" x14ac:dyDescent="0.3">
      <c r="A73" s="103" t="s">
        <v>160</v>
      </c>
      <c r="B73" s="130"/>
      <c r="C73" s="104" t="s">
        <v>503</v>
      </c>
      <c r="D73" s="104" t="s">
        <v>515</v>
      </c>
      <c r="E73" s="120">
        <f>E77</f>
        <v>110000</v>
      </c>
      <c r="F73" s="120">
        <v>-110000</v>
      </c>
      <c r="G73" s="209">
        <f>E73+F73</f>
        <v>0</v>
      </c>
    </row>
    <row r="74" spans="1:7" x14ac:dyDescent="0.3">
      <c r="A74" s="106" t="s">
        <v>137</v>
      </c>
      <c r="B74" s="129">
        <v>62</v>
      </c>
      <c r="C74" s="107"/>
      <c r="D74" s="107" t="s">
        <v>88</v>
      </c>
      <c r="E74" s="121"/>
      <c r="F74" s="133"/>
      <c r="G74" s="220"/>
    </row>
    <row r="75" spans="1:7" x14ac:dyDescent="0.3">
      <c r="A75" s="106" t="s">
        <v>154</v>
      </c>
      <c r="B75" s="129">
        <v>11</v>
      </c>
      <c r="C75" s="107"/>
      <c r="D75" s="107" t="s">
        <v>43</v>
      </c>
      <c r="E75" s="121">
        <v>110000</v>
      </c>
      <c r="F75" s="121">
        <v>-110000</v>
      </c>
      <c r="G75" s="208">
        <v>0</v>
      </c>
    </row>
    <row r="76" spans="1:7" x14ac:dyDescent="0.3">
      <c r="A76" s="108"/>
      <c r="B76" s="8"/>
      <c r="C76" s="13"/>
      <c r="D76" s="13"/>
      <c r="E76" s="14"/>
      <c r="F76" s="14"/>
      <c r="G76" s="15"/>
    </row>
    <row r="77" spans="1:7" x14ac:dyDescent="0.3">
      <c r="A77" s="108"/>
      <c r="B77" s="8">
        <v>4</v>
      </c>
      <c r="C77" s="13"/>
      <c r="D77" s="13" t="s">
        <v>484</v>
      </c>
      <c r="E77" s="14">
        <v>110000</v>
      </c>
      <c r="F77" s="14">
        <v>-110000</v>
      </c>
      <c r="G77" s="15">
        <f>E77+F77</f>
        <v>0</v>
      </c>
    </row>
    <row r="78" spans="1:7" x14ac:dyDescent="0.3">
      <c r="A78" s="108"/>
      <c r="B78" s="8">
        <v>45</v>
      </c>
      <c r="C78" s="13"/>
      <c r="D78" s="13" t="s">
        <v>504</v>
      </c>
      <c r="E78" s="14">
        <v>110000</v>
      </c>
      <c r="F78" s="14">
        <v>-110000</v>
      </c>
      <c r="G78" s="15">
        <f>E78+F78</f>
        <v>0</v>
      </c>
    </row>
    <row r="79" spans="1:7" x14ac:dyDescent="0.3">
      <c r="A79" s="108"/>
      <c r="B79" s="8"/>
      <c r="C79" s="13"/>
      <c r="D79" s="13"/>
      <c r="E79" s="14"/>
      <c r="F79" s="14"/>
      <c r="G79" s="15"/>
    </row>
    <row r="80" spans="1:7" x14ac:dyDescent="0.3">
      <c r="A80" s="103" t="s">
        <v>160</v>
      </c>
      <c r="B80" s="130"/>
      <c r="C80" s="104" t="s">
        <v>531</v>
      </c>
      <c r="D80" s="104" t="s">
        <v>533</v>
      </c>
      <c r="E80" s="120">
        <v>40000</v>
      </c>
      <c r="F80" s="120">
        <v>0</v>
      </c>
      <c r="G80" s="209">
        <f>E80+F80</f>
        <v>40000</v>
      </c>
    </row>
    <row r="81" spans="1:7" x14ac:dyDescent="0.3">
      <c r="A81" s="106" t="s">
        <v>137</v>
      </c>
      <c r="B81" s="129">
        <v>62</v>
      </c>
      <c r="C81" s="107"/>
      <c r="D81" s="107" t="s">
        <v>88</v>
      </c>
      <c r="E81" s="5"/>
      <c r="F81" s="5"/>
      <c r="G81" s="6"/>
    </row>
    <row r="82" spans="1:7" x14ac:dyDescent="0.3">
      <c r="A82" s="106" t="s">
        <v>154</v>
      </c>
      <c r="B82" s="129">
        <v>11</v>
      </c>
      <c r="C82" s="107"/>
      <c r="D82" s="107" t="s">
        <v>43</v>
      </c>
      <c r="E82" s="5">
        <v>40000</v>
      </c>
      <c r="F82" s="5">
        <v>0</v>
      </c>
      <c r="G82" s="6">
        <v>40000</v>
      </c>
    </row>
    <row r="83" spans="1:7" x14ac:dyDescent="0.3">
      <c r="A83" s="108"/>
      <c r="B83" s="8"/>
      <c r="C83" s="13"/>
      <c r="D83" s="13"/>
      <c r="E83" s="14"/>
      <c r="F83" s="14"/>
      <c r="G83" s="15"/>
    </row>
    <row r="84" spans="1:7" x14ac:dyDescent="0.3">
      <c r="A84" s="108"/>
      <c r="B84" s="8">
        <v>3</v>
      </c>
      <c r="C84" s="13"/>
      <c r="D84" s="132" t="s">
        <v>31</v>
      </c>
      <c r="E84" s="14">
        <v>40000</v>
      </c>
      <c r="F84" s="5">
        <v>0</v>
      </c>
      <c r="G84" s="6">
        <v>40000</v>
      </c>
    </row>
    <row r="85" spans="1:7" ht="15" thickBot="1" x14ac:dyDescent="0.35">
      <c r="A85" s="113"/>
      <c r="B85" s="114">
        <v>38</v>
      </c>
      <c r="C85" s="115"/>
      <c r="D85" s="115" t="s">
        <v>532</v>
      </c>
      <c r="E85" s="124">
        <v>40000</v>
      </c>
      <c r="F85" s="270">
        <v>0</v>
      </c>
      <c r="G85" s="271">
        <v>40000</v>
      </c>
    </row>
    <row r="86" spans="1:7" x14ac:dyDescent="0.3">
      <c r="A86" s="13"/>
      <c r="B86" s="8"/>
      <c r="C86" s="13"/>
      <c r="D86" s="13"/>
      <c r="E86" s="14"/>
      <c r="F86" s="119"/>
      <c r="G86" s="119"/>
    </row>
    <row r="87" spans="1:7" x14ac:dyDescent="0.3">
      <c r="A87" s="13"/>
      <c r="B87" s="8"/>
      <c r="C87" s="13"/>
      <c r="D87" s="13"/>
      <c r="E87" s="14"/>
      <c r="F87" s="119"/>
      <c r="G87" s="119"/>
    </row>
    <row r="88" spans="1:7" x14ac:dyDescent="0.3">
      <c r="A88" s="375" t="s">
        <v>560</v>
      </c>
      <c r="B88" s="375"/>
      <c r="C88" s="375"/>
      <c r="D88" s="375"/>
      <c r="E88" s="375"/>
      <c r="F88" s="375"/>
      <c r="G88" s="375"/>
    </row>
    <row r="90" spans="1:7" x14ac:dyDescent="0.3">
      <c r="B90" s="13"/>
      <c r="C90" s="13"/>
      <c r="D90" s="126" t="s">
        <v>522</v>
      </c>
      <c r="E90" s="13"/>
      <c r="F90" s="158"/>
      <c r="G90" s="158"/>
    </row>
    <row r="91" spans="1:7" x14ac:dyDescent="0.3">
      <c r="B91" s="13"/>
      <c r="C91" s="13"/>
      <c r="D91" s="13"/>
      <c r="E91" s="13"/>
      <c r="F91" s="158"/>
      <c r="G91" s="158"/>
    </row>
    <row r="92" spans="1:7" x14ac:dyDescent="0.3">
      <c r="A92" s="375" t="s">
        <v>559</v>
      </c>
      <c r="B92" s="375"/>
      <c r="C92" s="375"/>
      <c r="D92" s="375"/>
      <c r="E92" s="375"/>
      <c r="F92" s="375"/>
      <c r="G92" s="375"/>
    </row>
    <row r="93" spans="1:7" x14ac:dyDescent="0.3">
      <c r="B93" s="13"/>
      <c r="C93" s="13"/>
      <c r="D93" s="13"/>
      <c r="E93" s="13"/>
      <c r="F93" s="158"/>
      <c r="G93" s="158"/>
    </row>
    <row r="94" spans="1:7" x14ac:dyDescent="0.3">
      <c r="B94" s="13"/>
      <c r="C94" s="13"/>
      <c r="D94" s="126" t="s">
        <v>523</v>
      </c>
      <c r="E94" s="13"/>
      <c r="F94" s="158"/>
      <c r="G94" s="158"/>
    </row>
    <row r="95" spans="1:7" x14ac:dyDescent="0.3">
      <c r="B95" s="13"/>
      <c r="C95" s="13"/>
      <c r="D95" s="13"/>
      <c r="E95" s="13"/>
      <c r="F95" s="158"/>
      <c r="G95" s="158"/>
    </row>
    <row r="96" spans="1:7" ht="14.4" customHeight="1" x14ac:dyDescent="0.3">
      <c r="A96" s="376" t="s">
        <v>546</v>
      </c>
      <c r="B96" s="376"/>
      <c r="C96" s="376"/>
      <c r="D96" s="376"/>
      <c r="E96" s="376"/>
      <c r="F96" s="376"/>
      <c r="G96" s="376"/>
    </row>
    <row r="97" spans="1:7" ht="30" customHeight="1" x14ac:dyDescent="0.3">
      <c r="A97" s="376"/>
      <c r="B97" s="376"/>
      <c r="C97" s="376"/>
      <c r="D97" s="376"/>
      <c r="E97" s="376"/>
      <c r="F97" s="376"/>
      <c r="G97" s="376"/>
    </row>
    <row r="98" spans="1:7" x14ac:dyDescent="0.3">
      <c r="B98" s="13"/>
      <c r="C98" s="13"/>
      <c r="D98" s="13"/>
      <c r="E98" s="13"/>
      <c r="F98" s="158"/>
      <c r="G98" s="158"/>
    </row>
    <row r="99" spans="1:7" x14ac:dyDescent="0.3">
      <c r="B99" s="13"/>
      <c r="C99" s="13"/>
      <c r="D99" s="13"/>
      <c r="E99" s="13"/>
      <c r="F99" s="158"/>
      <c r="G99" s="158"/>
    </row>
    <row r="100" spans="1:7" x14ac:dyDescent="0.3">
      <c r="B100" s="13"/>
      <c r="C100" s="13"/>
      <c r="D100" s="372" t="s">
        <v>563</v>
      </c>
      <c r="E100" s="373"/>
      <c r="F100" s="158"/>
      <c r="G100" s="158"/>
    </row>
    <row r="101" spans="1:7" x14ac:dyDescent="0.3">
      <c r="B101" s="13"/>
      <c r="C101" s="13"/>
      <c r="D101" s="373"/>
      <c r="E101" s="373"/>
      <c r="F101" s="158"/>
      <c r="G101" s="158"/>
    </row>
    <row r="102" spans="1:7" x14ac:dyDescent="0.3">
      <c r="B102" s="13"/>
      <c r="C102" s="13"/>
      <c r="D102" s="373"/>
      <c r="E102" s="373"/>
      <c r="F102" s="158"/>
      <c r="G102" s="158"/>
    </row>
    <row r="103" spans="1:7" x14ac:dyDescent="0.3">
      <c r="B103" s="13"/>
      <c r="C103" s="13"/>
      <c r="D103" s="373"/>
      <c r="E103" s="373"/>
      <c r="F103" s="158"/>
      <c r="G103" s="158"/>
    </row>
    <row r="104" spans="1:7" x14ac:dyDescent="0.3">
      <c r="B104" s="13"/>
      <c r="C104" s="13"/>
      <c r="D104" s="373"/>
      <c r="E104" s="373"/>
      <c r="F104" s="158"/>
      <c r="G104" s="158"/>
    </row>
    <row r="105" spans="1:7" x14ac:dyDescent="0.3">
      <c r="B105" s="13"/>
      <c r="C105" s="13"/>
      <c r="D105" s="13"/>
      <c r="E105" s="13"/>
      <c r="F105" s="158"/>
      <c r="G105" s="158"/>
    </row>
    <row r="106" spans="1:7" x14ac:dyDescent="0.3">
      <c r="B106" s="13"/>
      <c r="C106" s="13"/>
      <c r="D106" s="13"/>
      <c r="E106" s="13"/>
      <c r="F106" s="158"/>
      <c r="G106" s="158"/>
    </row>
    <row r="107" spans="1:7" x14ac:dyDescent="0.3">
      <c r="B107" s="13"/>
      <c r="C107" s="13"/>
      <c r="D107" s="13"/>
      <c r="E107" s="374"/>
      <c r="F107" s="374"/>
      <c r="G107" s="158"/>
    </row>
    <row r="108" spans="1:7" ht="16.2" x14ac:dyDescent="0.35">
      <c r="B108" s="13"/>
      <c r="C108" s="13"/>
      <c r="D108" s="13"/>
      <c r="E108" s="179" t="s">
        <v>561</v>
      </c>
      <c r="F108" s="278"/>
      <c r="G108" s="158"/>
    </row>
    <row r="109" spans="1:7" ht="15.6" x14ac:dyDescent="0.3">
      <c r="B109" s="13"/>
      <c r="C109" s="13"/>
      <c r="D109" s="13"/>
      <c r="E109" s="279"/>
      <c r="F109" s="279"/>
      <c r="G109" s="158"/>
    </row>
    <row r="110" spans="1:7" ht="16.2" x14ac:dyDescent="0.35">
      <c r="B110" s="13"/>
      <c r="C110" s="13"/>
      <c r="D110" s="13"/>
      <c r="E110" s="179"/>
      <c r="F110" s="179" t="s">
        <v>562</v>
      </c>
      <c r="G110" s="158"/>
    </row>
    <row r="111" spans="1:7" x14ac:dyDescent="0.3">
      <c r="B111" s="13"/>
      <c r="C111" s="13"/>
      <c r="D111" s="13"/>
      <c r="E111" s="13"/>
      <c r="F111" s="158"/>
      <c r="G111" s="158"/>
    </row>
    <row r="112" spans="1:7" x14ac:dyDescent="0.3">
      <c r="B112" s="13"/>
      <c r="C112" s="13"/>
      <c r="D112" s="13"/>
      <c r="E112" s="13"/>
      <c r="F112" s="158"/>
      <c r="G112" s="158"/>
    </row>
  </sheetData>
  <mergeCells count="7">
    <mergeCell ref="D100:E104"/>
    <mergeCell ref="E107:F107"/>
    <mergeCell ref="A2:D2"/>
    <mergeCell ref="A4:D4"/>
    <mergeCell ref="A92:G92"/>
    <mergeCell ref="A96:G97"/>
    <mergeCell ref="A88:G88"/>
  </mergeCells>
  <pageMargins left="0.7" right="0.7" top="0.75" bottom="0.75" header="0.3" footer="0.3"/>
  <pageSetup paperSize="9" scale="87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E9B95-F68A-4DDF-B70E-A8B5BBF850DE}">
  <sheetPr>
    <tabColor theme="4" tint="-0.249977111117893"/>
    <pageSetUpPr fitToPage="1"/>
  </sheetPr>
  <dimension ref="A1:O31"/>
  <sheetViews>
    <sheetView topLeftCell="A19" workbookViewId="0">
      <selection activeCell="D37" sqref="D37"/>
    </sheetView>
  </sheetViews>
  <sheetFormatPr defaultRowHeight="14.4" x14ac:dyDescent="0.3"/>
  <cols>
    <col min="1" max="1" width="11.44140625" style="1" customWidth="1"/>
    <col min="2" max="2" width="39.44140625" style="1" customWidth="1"/>
    <col min="3" max="3" width="22.6640625" style="1" customWidth="1"/>
    <col min="4" max="4" width="25" style="1" customWidth="1"/>
    <col min="5" max="5" width="24.88671875" style="1" customWidth="1"/>
    <col min="6" max="6" width="16.44140625" style="5" bestFit="1" customWidth="1"/>
    <col min="7" max="15" width="8.5546875" style="1"/>
  </cols>
  <sheetData>
    <row r="1" spans="1:5" ht="18.600000000000001" x14ac:dyDescent="0.4">
      <c r="A1" s="316" t="s">
        <v>13</v>
      </c>
      <c r="B1" s="317"/>
      <c r="C1" s="317"/>
      <c r="D1" s="317"/>
      <c r="E1" s="318"/>
    </row>
    <row r="2" spans="1:5" ht="48.6" x14ac:dyDescent="0.3">
      <c r="A2" s="268" t="s">
        <v>14</v>
      </c>
      <c r="B2" s="265" t="s">
        <v>15</v>
      </c>
      <c r="C2" s="264" t="s">
        <v>41</v>
      </c>
      <c r="D2" s="264" t="s">
        <v>536</v>
      </c>
      <c r="E2" s="269" t="s">
        <v>543</v>
      </c>
    </row>
    <row r="3" spans="1:5" x14ac:dyDescent="0.3">
      <c r="A3" s="9"/>
      <c r="E3" s="3"/>
    </row>
    <row r="4" spans="1:5" ht="16.2" x14ac:dyDescent="0.35">
      <c r="A4" s="23"/>
      <c r="B4" s="319" t="s">
        <v>16</v>
      </c>
      <c r="C4" s="321">
        <f>C7+C21</f>
        <v>19879000</v>
      </c>
      <c r="D4" s="321">
        <v>-1209000</v>
      </c>
      <c r="E4" s="323">
        <v>18670000</v>
      </c>
    </row>
    <row r="5" spans="1:5" ht="16.2" x14ac:dyDescent="0.35">
      <c r="A5" s="23"/>
      <c r="B5" s="320"/>
      <c r="C5" s="322"/>
      <c r="D5" s="322"/>
      <c r="E5" s="324"/>
    </row>
    <row r="6" spans="1:5" x14ac:dyDescent="0.3">
      <c r="A6" s="9"/>
      <c r="C6" s="5"/>
      <c r="D6" s="5"/>
      <c r="E6" s="6"/>
    </row>
    <row r="7" spans="1:5" ht="16.2" x14ac:dyDescent="0.35">
      <c r="A7" s="19">
        <v>6</v>
      </c>
      <c r="B7" s="266" t="s">
        <v>17</v>
      </c>
      <c r="C7" s="20">
        <f>C9+C11+C13+C15+C17+C19</f>
        <v>19719000</v>
      </c>
      <c r="D7" s="20">
        <f>D9+D11+D13+D15+D17+D19</f>
        <v>-1084000</v>
      </c>
      <c r="E7" s="21">
        <f>E9+E11+E13+E15+E17+E19</f>
        <v>18435000</v>
      </c>
    </row>
    <row r="8" spans="1:5" x14ac:dyDescent="0.3">
      <c r="A8" s="9"/>
      <c r="C8" s="5"/>
      <c r="D8" s="5"/>
      <c r="E8" s="6"/>
    </row>
    <row r="9" spans="1:5" x14ac:dyDescent="0.3">
      <c r="A9" s="35">
        <v>61</v>
      </c>
      <c r="B9" s="36" t="s">
        <v>18</v>
      </c>
      <c r="C9" s="37">
        <v>8555000</v>
      </c>
      <c r="D9" s="37">
        <v>1845000</v>
      </c>
      <c r="E9" s="38">
        <v>10400000</v>
      </c>
    </row>
    <row r="10" spans="1:5" x14ac:dyDescent="0.3">
      <c r="A10" s="39"/>
      <c r="B10" s="40"/>
      <c r="C10" s="41"/>
      <c r="D10" s="41"/>
      <c r="E10" s="42"/>
    </row>
    <row r="11" spans="1:5" x14ac:dyDescent="0.3">
      <c r="A11" s="35">
        <v>63</v>
      </c>
      <c r="B11" s="36" t="s">
        <v>19</v>
      </c>
      <c r="C11" s="37">
        <v>9200000</v>
      </c>
      <c r="D11" s="37">
        <v>-2750000</v>
      </c>
      <c r="E11" s="38">
        <v>6450000</v>
      </c>
    </row>
    <row r="12" spans="1:5" x14ac:dyDescent="0.3">
      <c r="A12" s="39"/>
      <c r="B12" s="40"/>
      <c r="C12" s="41"/>
      <c r="D12" s="41"/>
      <c r="E12" s="42"/>
    </row>
    <row r="13" spans="1:5" x14ac:dyDescent="0.3">
      <c r="A13" s="35">
        <v>64</v>
      </c>
      <c r="B13" s="36" t="s">
        <v>20</v>
      </c>
      <c r="C13" s="37">
        <v>220000</v>
      </c>
      <c r="D13" s="37">
        <v>-35000</v>
      </c>
      <c r="E13" s="38">
        <v>185000</v>
      </c>
    </row>
    <row r="14" spans="1:5" x14ac:dyDescent="0.3">
      <c r="A14" s="39"/>
      <c r="B14" s="40"/>
      <c r="C14" s="41"/>
      <c r="D14" s="41"/>
      <c r="E14" s="42"/>
    </row>
    <row r="15" spans="1:5" ht="54" customHeight="1" x14ac:dyDescent="0.3">
      <c r="A15" s="35">
        <v>65</v>
      </c>
      <c r="B15" s="43" t="s">
        <v>21</v>
      </c>
      <c r="C15" s="37">
        <v>1200000</v>
      </c>
      <c r="D15" s="37">
        <v>100000</v>
      </c>
      <c r="E15" s="38">
        <f>C15-D15</f>
        <v>1100000</v>
      </c>
    </row>
    <row r="16" spans="1:5" x14ac:dyDescent="0.3">
      <c r="A16" s="39"/>
      <c r="B16" s="40"/>
      <c r="C16" s="41"/>
      <c r="D16" s="41"/>
      <c r="E16" s="42"/>
    </row>
    <row r="17" spans="1:5" ht="29.4" customHeight="1" x14ac:dyDescent="0.3">
      <c r="A17" s="35">
        <v>66</v>
      </c>
      <c r="B17" s="43" t="s">
        <v>22</v>
      </c>
      <c r="C17" s="37">
        <v>100000</v>
      </c>
      <c r="D17" s="37">
        <v>0</v>
      </c>
      <c r="E17" s="38">
        <f>C17+D17</f>
        <v>100000</v>
      </c>
    </row>
    <row r="18" spans="1:5" x14ac:dyDescent="0.3">
      <c r="A18" s="39"/>
      <c r="B18" s="40"/>
      <c r="C18" s="41"/>
      <c r="D18" s="41"/>
      <c r="E18" s="42"/>
    </row>
    <row r="19" spans="1:5" ht="27.6" x14ac:dyDescent="0.3">
      <c r="A19" s="35">
        <v>68</v>
      </c>
      <c r="B19" s="43" t="s">
        <v>23</v>
      </c>
      <c r="C19" s="37">
        <v>444000</v>
      </c>
      <c r="D19" s="37">
        <v>-244000</v>
      </c>
      <c r="E19" s="38">
        <f>C19+D19</f>
        <v>200000</v>
      </c>
    </row>
    <row r="20" spans="1:5" x14ac:dyDescent="0.3">
      <c r="A20" s="9"/>
      <c r="C20" s="5"/>
      <c r="D20" s="5"/>
      <c r="E20" s="6"/>
    </row>
    <row r="21" spans="1:5" ht="32.1" customHeight="1" x14ac:dyDescent="0.35">
      <c r="A21" s="19">
        <v>7</v>
      </c>
      <c r="B21" s="267" t="s">
        <v>24</v>
      </c>
      <c r="C21" s="20">
        <f>C23+C25</f>
        <v>160000</v>
      </c>
      <c r="D21" s="20">
        <f>D23+D25</f>
        <v>75000</v>
      </c>
      <c r="E21" s="21">
        <f>E23+E25</f>
        <v>235000</v>
      </c>
    </row>
    <row r="22" spans="1:5" x14ac:dyDescent="0.3">
      <c r="A22" s="9"/>
      <c r="C22" s="5"/>
      <c r="D22" s="5"/>
      <c r="E22" s="6"/>
    </row>
    <row r="23" spans="1:5" ht="27.6" x14ac:dyDescent="0.3">
      <c r="A23" s="35">
        <v>71</v>
      </c>
      <c r="B23" s="43" t="s">
        <v>25</v>
      </c>
      <c r="C23" s="37">
        <v>140000</v>
      </c>
      <c r="D23" s="37">
        <v>80000</v>
      </c>
      <c r="E23" s="38">
        <f>C23+D23</f>
        <v>220000</v>
      </c>
    </row>
    <row r="24" spans="1:5" x14ac:dyDescent="0.3">
      <c r="A24" s="44"/>
      <c r="B24" s="45"/>
      <c r="C24" s="46"/>
      <c r="D24" s="46"/>
      <c r="E24" s="47"/>
    </row>
    <row r="25" spans="1:5" x14ac:dyDescent="0.3">
      <c r="A25" s="377">
        <v>72</v>
      </c>
      <c r="B25" s="378" t="s">
        <v>26</v>
      </c>
      <c r="C25" s="379">
        <v>20000</v>
      </c>
      <c r="D25" s="379">
        <v>-5000</v>
      </c>
      <c r="E25" s="380">
        <f>C25+D25</f>
        <v>15000</v>
      </c>
    </row>
    <row r="26" spans="1:5" x14ac:dyDescent="0.3">
      <c r="A26" s="26"/>
      <c r="C26" s="5"/>
      <c r="D26" s="5"/>
      <c r="E26" s="5"/>
    </row>
    <row r="27" spans="1:5" x14ac:dyDescent="0.3">
      <c r="A27" s="26"/>
      <c r="C27" s="5"/>
      <c r="D27" s="5"/>
      <c r="E27" s="5"/>
    </row>
    <row r="28" spans="1:5" x14ac:dyDescent="0.3">
      <c r="A28" s="26"/>
    </row>
    <row r="29" spans="1:5" x14ac:dyDescent="0.3">
      <c r="A29" s="26"/>
    </row>
    <row r="30" spans="1:5" x14ac:dyDescent="0.3">
      <c r="A30" s="26"/>
    </row>
    <row r="31" spans="1:5" x14ac:dyDescent="0.3">
      <c r="A31" s="26"/>
    </row>
  </sheetData>
  <mergeCells count="5">
    <mergeCell ref="A1:E1"/>
    <mergeCell ref="B4:B5"/>
    <mergeCell ref="C4:C5"/>
    <mergeCell ref="D4:D5"/>
    <mergeCell ref="E4:E5"/>
  </mergeCells>
  <pageMargins left="0.7" right="0.7" top="0.75" bottom="0.75" header="0.3" footer="0.3"/>
  <pageSetup paperSize="9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BCA2D-18BB-4386-96E8-8BD1B62446CE}">
  <sheetPr>
    <tabColor theme="7" tint="0.59999389629810485"/>
    <pageSetUpPr fitToPage="1"/>
  </sheetPr>
  <dimension ref="A1:G31"/>
  <sheetViews>
    <sheetView topLeftCell="A7" workbookViewId="0">
      <selection activeCell="E23" sqref="E23"/>
    </sheetView>
  </sheetViews>
  <sheetFormatPr defaultRowHeight="14.4" x14ac:dyDescent="0.3"/>
  <cols>
    <col min="1" max="1" width="10.88671875" style="1" customWidth="1"/>
    <col min="2" max="2" width="29.5546875" style="1" customWidth="1"/>
    <col min="3" max="3" width="21.88671875" style="1" customWidth="1"/>
    <col min="4" max="4" width="21.44140625" style="1" customWidth="1"/>
    <col min="5" max="5" width="22" style="1" customWidth="1"/>
    <col min="7" max="7" width="12.88671875" bestFit="1" customWidth="1"/>
  </cols>
  <sheetData>
    <row r="1" spans="1:7" ht="19.2" thickBot="1" x14ac:dyDescent="0.45">
      <c r="A1" s="325" t="s">
        <v>520</v>
      </c>
      <c r="B1" s="326"/>
      <c r="C1" s="326"/>
      <c r="D1" s="326"/>
      <c r="E1" s="327"/>
    </row>
    <row r="2" spans="1:7" ht="18.600000000000001" x14ac:dyDescent="0.4">
      <c r="A2" s="225"/>
      <c r="B2" s="226"/>
      <c r="C2" s="226"/>
      <c r="D2" s="226"/>
      <c r="E2" s="227"/>
    </row>
    <row r="3" spans="1:7" ht="28.8" x14ac:dyDescent="0.3">
      <c r="A3" s="236" t="s">
        <v>27</v>
      </c>
      <c r="B3" s="229" t="s">
        <v>15</v>
      </c>
      <c r="C3" s="229" t="s">
        <v>0</v>
      </c>
      <c r="D3" s="228" t="s">
        <v>540</v>
      </c>
      <c r="E3" s="237" t="s">
        <v>538</v>
      </c>
    </row>
    <row r="4" spans="1:7" x14ac:dyDescent="0.3">
      <c r="A4" s="2"/>
      <c r="E4" s="3"/>
    </row>
    <row r="5" spans="1:7" x14ac:dyDescent="0.3">
      <c r="A5" s="330"/>
      <c r="B5" s="328" t="s">
        <v>28</v>
      </c>
      <c r="C5" s="321">
        <f>C8+C24</f>
        <v>20544000</v>
      </c>
      <c r="D5" s="321">
        <f>D8+D24</f>
        <v>-1544000</v>
      </c>
      <c r="E5" s="323">
        <f>E8+E24</f>
        <v>19000000</v>
      </c>
    </row>
    <row r="6" spans="1:7" ht="17.399999999999999" customHeight="1" x14ac:dyDescent="0.3">
      <c r="A6" s="331"/>
      <c r="B6" s="329"/>
      <c r="C6" s="332"/>
      <c r="D6" s="332"/>
      <c r="E6" s="333"/>
      <c r="G6" s="119"/>
    </row>
    <row r="7" spans="1:7" x14ac:dyDescent="0.3">
      <c r="A7" s="2"/>
      <c r="C7" s="5"/>
      <c r="D7" s="5"/>
      <c r="E7" s="6"/>
    </row>
    <row r="8" spans="1:7" ht="16.2" x14ac:dyDescent="0.35">
      <c r="A8" s="23">
        <v>3</v>
      </c>
      <c r="B8" s="230" t="s">
        <v>29</v>
      </c>
      <c r="C8" s="24">
        <f>C10+C12+C14+C16+C18+C20+C22</f>
        <v>17485000</v>
      </c>
      <c r="D8" s="24">
        <f>D10+D12+D14+D16+D18+D20+D22</f>
        <v>341300</v>
      </c>
      <c r="E8" s="25">
        <f>E10+E12+E14+E16+E18+E20+E22</f>
        <v>17826300</v>
      </c>
    </row>
    <row r="9" spans="1:7" x14ac:dyDescent="0.3">
      <c r="A9" s="2"/>
      <c r="C9" s="5"/>
      <c r="D9" s="5"/>
      <c r="E9" s="6"/>
    </row>
    <row r="10" spans="1:7" x14ac:dyDescent="0.3">
      <c r="A10" s="18">
        <v>31</v>
      </c>
      <c r="B10" s="231" t="s">
        <v>30</v>
      </c>
      <c r="C10" s="232">
        <v>6184500</v>
      </c>
      <c r="D10" s="232">
        <f>E10-C10</f>
        <v>426900</v>
      </c>
      <c r="E10" s="7">
        <v>6611400</v>
      </c>
      <c r="G10" s="119"/>
    </row>
    <row r="11" spans="1:7" x14ac:dyDescent="0.3">
      <c r="A11" s="12"/>
      <c r="B11" s="13"/>
      <c r="C11" s="14"/>
      <c r="D11" s="14"/>
      <c r="E11" s="15"/>
    </row>
    <row r="12" spans="1:7" x14ac:dyDescent="0.3">
      <c r="A12" s="18">
        <v>32</v>
      </c>
      <c r="B12" s="231" t="s">
        <v>31</v>
      </c>
      <c r="C12" s="232">
        <v>4911500</v>
      </c>
      <c r="D12" s="232">
        <f>E12-C12</f>
        <v>-928000</v>
      </c>
      <c r="E12" s="7">
        <v>3983500</v>
      </c>
      <c r="G12" s="119"/>
    </row>
    <row r="13" spans="1:7" x14ac:dyDescent="0.3">
      <c r="A13" s="12"/>
      <c r="B13" s="13"/>
      <c r="C13" s="14"/>
      <c r="D13" s="14"/>
      <c r="E13" s="15"/>
    </row>
    <row r="14" spans="1:7" x14ac:dyDescent="0.3">
      <c r="A14" s="18">
        <v>34</v>
      </c>
      <c r="B14" s="231" t="s">
        <v>32</v>
      </c>
      <c r="C14" s="232">
        <v>37000</v>
      </c>
      <c r="D14" s="232">
        <v>-5000</v>
      </c>
      <c r="E14" s="7">
        <v>32000</v>
      </c>
    </row>
    <row r="15" spans="1:7" x14ac:dyDescent="0.3">
      <c r="A15" s="12"/>
      <c r="B15" s="13"/>
      <c r="C15" s="14"/>
      <c r="D15" s="14"/>
      <c r="E15" s="15"/>
    </row>
    <row r="16" spans="1:7" x14ac:dyDescent="0.3">
      <c r="A16" s="18">
        <v>35</v>
      </c>
      <c r="B16" s="231" t="s">
        <v>33</v>
      </c>
      <c r="C16" s="232">
        <v>320000</v>
      </c>
      <c r="D16" s="232">
        <v>0</v>
      </c>
      <c r="E16" s="7">
        <v>320000</v>
      </c>
    </row>
    <row r="17" spans="1:5" x14ac:dyDescent="0.3">
      <c r="A17" s="12"/>
      <c r="B17" s="13"/>
      <c r="C17" s="14"/>
      <c r="D17" s="14"/>
      <c r="E17" s="15"/>
    </row>
    <row r="18" spans="1:5" ht="33.9" customHeight="1" x14ac:dyDescent="0.3">
      <c r="A18" s="18">
        <v>36</v>
      </c>
      <c r="B18" s="233" t="s">
        <v>34</v>
      </c>
      <c r="C18" s="232">
        <v>12000</v>
      </c>
      <c r="D18" s="232">
        <f>E18-C18</f>
        <v>134000</v>
      </c>
      <c r="E18" s="7">
        <v>146000</v>
      </c>
    </row>
    <row r="19" spans="1:5" x14ac:dyDescent="0.3">
      <c r="A19" s="12"/>
      <c r="B19" s="13"/>
      <c r="C19" s="14"/>
      <c r="D19" s="14"/>
      <c r="E19" s="15"/>
    </row>
    <row r="20" spans="1:5" ht="44.1" customHeight="1" x14ac:dyDescent="0.3">
      <c r="A20" s="18">
        <v>37</v>
      </c>
      <c r="B20" s="233" t="s">
        <v>35</v>
      </c>
      <c r="C20" s="232">
        <v>2368000</v>
      </c>
      <c r="D20" s="232">
        <f>E20-C20</f>
        <v>152000</v>
      </c>
      <c r="E20" s="7">
        <v>2520000</v>
      </c>
    </row>
    <row r="21" spans="1:5" x14ac:dyDescent="0.3">
      <c r="A21" s="12"/>
      <c r="B21" s="13"/>
      <c r="C21" s="14"/>
      <c r="D21" s="14"/>
      <c r="E21" s="15"/>
    </row>
    <row r="22" spans="1:5" x14ac:dyDescent="0.3">
      <c r="A22" s="18">
        <v>38</v>
      </c>
      <c r="B22" s="231" t="s">
        <v>36</v>
      </c>
      <c r="C22" s="232">
        <v>3652000</v>
      </c>
      <c r="D22" s="232">
        <f>E22-C22</f>
        <v>561400</v>
      </c>
      <c r="E22" s="7">
        <v>4213400</v>
      </c>
    </row>
    <row r="23" spans="1:5" x14ac:dyDescent="0.3">
      <c r="A23" s="9"/>
      <c r="C23" s="5"/>
      <c r="D23" s="5"/>
      <c r="E23" s="6"/>
    </row>
    <row r="24" spans="1:5" ht="28.8" x14ac:dyDescent="0.3">
      <c r="A24" s="59">
        <v>4</v>
      </c>
      <c r="B24" s="234" t="s">
        <v>468</v>
      </c>
      <c r="C24" s="235">
        <f>C26+C28+C30</f>
        <v>3059000</v>
      </c>
      <c r="D24" s="235">
        <f>D26+D28+D30</f>
        <v>-1885300</v>
      </c>
      <c r="E24" s="62">
        <f>E26+E28+E30</f>
        <v>1173700</v>
      </c>
    </row>
    <row r="25" spans="1:5" x14ac:dyDescent="0.3">
      <c r="A25" s="9"/>
      <c r="C25" s="5"/>
      <c r="D25" s="5"/>
      <c r="E25" s="6"/>
    </row>
    <row r="26" spans="1:5" ht="28.8" x14ac:dyDescent="0.3">
      <c r="A26" s="18">
        <v>41</v>
      </c>
      <c r="B26" s="233" t="s">
        <v>37</v>
      </c>
      <c r="C26" s="232">
        <v>75000</v>
      </c>
      <c r="D26" s="232">
        <v>-75000</v>
      </c>
      <c r="E26" s="7">
        <v>0</v>
      </c>
    </row>
    <row r="27" spans="1:5" x14ac:dyDescent="0.3">
      <c r="A27" s="9"/>
      <c r="C27" s="5"/>
      <c r="D27" s="5"/>
      <c r="E27" s="6"/>
    </row>
    <row r="28" spans="1:5" ht="48" customHeight="1" x14ac:dyDescent="0.3">
      <c r="A28" s="18">
        <v>42</v>
      </c>
      <c r="B28" s="233" t="s">
        <v>38</v>
      </c>
      <c r="C28" s="232">
        <v>2874000</v>
      </c>
      <c r="D28" s="232">
        <f>E28-C28</f>
        <v>-1700300</v>
      </c>
      <c r="E28" s="7">
        <v>1173700</v>
      </c>
    </row>
    <row r="29" spans="1:5" x14ac:dyDescent="0.3">
      <c r="A29" s="2"/>
      <c r="E29" s="3"/>
    </row>
    <row r="30" spans="1:5" ht="29.4" thickBot="1" x14ac:dyDescent="0.35">
      <c r="A30" s="30">
        <v>45</v>
      </c>
      <c r="B30" s="61" t="s">
        <v>519</v>
      </c>
      <c r="C30" s="31">
        <v>110000</v>
      </c>
      <c r="D30" s="31">
        <v>-110000</v>
      </c>
      <c r="E30" s="238">
        <v>0</v>
      </c>
    </row>
    <row r="31" spans="1:5" x14ac:dyDescent="0.3">
      <c r="E31" s="5"/>
    </row>
  </sheetData>
  <mergeCells count="6">
    <mergeCell ref="A1:E1"/>
    <mergeCell ref="B5:B6"/>
    <mergeCell ref="A5:A6"/>
    <mergeCell ref="C5:C6"/>
    <mergeCell ref="D5:D6"/>
    <mergeCell ref="E5:E6"/>
  </mergeCells>
  <pageMargins left="0.7" right="0.7" top="0.75" bottom="0.75" header="0.3" footer="0.3"/>
  <pageSetup paperSize="9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56898-5FFD-4F4D-A7DA-762FDFD28F47}">
  <sheetPr>
    <tabColor rgb="FF0070C0"/>
    <pageSetUpPr fitToPage="1"/>
  </sheetPr>
  <dimension ref="A1:I429"/>
  <sheetViews>
    <sheetView topLeftCell="A28" workbookViewId="0">
      <selection activeCell="D63" sqref="D63"/>
    </sheetView>
  </sheetViews>
  <sheetFormatPr defaultRowHeight="18" x14ac:dyDescent="0.35"/>
  <cols>
    <col min="1" max="1" width="12.44140625" style="63" customWidth="1"/>
    <col min="2" max="2" width="30.5546875" style="63" customWidth="1"/>
    <col min="3" max="3" width="20.44140625" style="63" customWidth="1"/>
    <col min="4" max="4" width="19.5546875" style="63" customWidth="1"/>
    <col min="5" max="5" width="19.88671875" style="63" customWidth="1"/>
  </cols>
  <sheetData>
    <row r="1" spans="1:9" ht="18.600000000000001" thickBot="1" x14ac:dyDescent="0.4"/>
    <row r="2" spans="1:9" ht="19.2" thickBot="1" x14ac:dyDescent="0.35">
      <c r="A2" s="334" t="s">
        <v>39</v>
      </c>
      <c r="B2" s="335"/>
      <c r="C2" s="335"/>
      <c r="D2" s="335"/>
      <c r="E2" s="336"/>
    </row>
    <row r="3" spans="1:9" ht="16.2" thickBot="1" x14ac:dyDescent="0.35">
      <c r="A3" s="64"/>
      <c r="B3" s="64"/>
      <c r="C3" s="64"/>
      <c r="D3" s="64"/>
      <c r="E3" s="64"/>
      <c r="F3" s="65"/>
      <c r="G3" s="65"/>
      <c r="H3" s="65"/>
      <c r="I3" s="65"/>
    </row>
    <row r="4" spans="1:9" ht="33" thickBot="1" x14ac:dyDescent="0.35">
      <c r="A4" s="55" t="s">
        <v>40</v>
      </c>
      <c r="B4" s="58" t="s">
        <v>15</v>
      </c>
      <c r="C4" s="56" t="s">
        <v>41</v>
      </c>
      <c r="D4" s="56" t="s">
        <v>536</v>
      </c>
      <c r="E4" s="57" t="s">
        <v>538</v>
      </c>
      <c r="F4" s="65"/>
      <c r="G4" s="65"/>
      <c r="H4" s="65"/>
      <c r="I4" s="65"/>
    </row>
    <row r="5" spans="1:9" ht="16.2" thickBot="1" x14ac:dyDescent="0.35">
      <c r="A5" s="66"/>
      <c r="B5" s="67"/>
      <c r="C5" s="67"/>
      <c r="D5" s="67"/>
      <c r="E5" s="68"/>
      <c r="F5" s="65"/>
      <c r="G5" s="65"/>
      <c r="H5" s="65"/>
      <c r="I5" s="65"/>
    </row>
    <row r="6" spans="1:9" ht="48.6" x14ac:dyDescent="0.35">
      <c r="A6" s="186"/>
      <c r="B6" s="187" t="s">
        <v>42</v>
      </c>
      <c r="C6" s="188">
        <f>C8+C12+C16+C19+C24+C27+C31</f>
        <v>19944000</v>
      </c>
      <c r="D6" s="188">
        <f>E6-C6</f>
        <v>-944000</v>
      </c>
      <c r="E6" s="189">
        <f>E8+E12+E16+E19+E24+E27+E31</f>
        <v>19000000</v>
      </c>
      <c r="F6" s="65"/>
      <c r="G6" s="65"/>
      <c r="H6" s="65"/>
      <c r="I6" s="65"/>
    </row>
    <row r="7" spans="1:9" ht="16.2" x14ac:dyDescent="0.35">
      <c r="A7" s="22"/>
      <c r="B7" s="179"/>
      <c r="C7" s="180"/>
      <c r="D7" s="180"/>
      <c r="E7" s="172"/>
      <c r="F7" s="65"/>
      <c r="G7" s="65"/>
      <c r="H7" s="65"/>
      <c r="I7" s="65"/>
    </row>
    <row r="8" spans="1:9" ht="15.6" x14ac:dyDescent="0.3">
      <c r="A8" s="71">
        <v>1</v>
      </c>
      <c r="B8" s="181" t="s">
        <v>43</v>
      </c>
      <c r="C8" s="182">
        <f>C9</f>
        <v>8930000</v>
      </c>
      <c r="D8" s="182">
        <f>E8-C8</f>
        <v>2063000</v>
      </c>
      <c r="E8" s="173">
        <f>E9+E10</f>
        <v>10993000</v>
      </c>
      <c r="F8" s="65"/>
      <c r="G8" s="65"/>
      <c r="H8" s="65"/>
      <c r="I8" s="65"/>
    </row>
    <row r="9" spans="1:9" ht="15.6" x14ac:dyDescent="0.3">
      <c r="A9" s="72" t="s">
        <v>44</v>
      </c>
      <c r="B9" s="183" t="s">
        <v>43</v>
      </c>
      <c r="C9" s="176">
        <v>8930000</v>
      </c>
      <c r="D9" s="176">
        <f>E9-C9</f>
        <v>1802000</v>
      </c>
      <c r="E9" s="174">
        <v>10732000</v>
      </c>
      <c r="F9" s="65"/>
      <c r="G9" s="65"/>
      <c r="H9" s="65"/>
      <c r="I9" s="65"/>
    </row>
    <row r="10" spans="1:9" ht="15.6" x14ac:dyDescent="0.3">
      <c r="A10" s="72"/>
      <c r="B10" s="183" t="s">
        <v>549</v>
      </c>
      <c r="C10" s="176">
        <v>0</v>
      </c>
      <c r="D10" s="176">
        <f>E10-C10</f>
        <v>261000</v>
      </c>
      <c r="E10" s="174">
        <v>261000</v>
      </c>
      <c r="F10" s="65"/>
      <c r="G10" s="65"/>
      <c r="H10" s="65"/>
      <c r="I10" s="65"/>
    </row>
    <row r="11" spans="1:9" ht="15.6" x14ac:dyDescent="0.3">
      <c r="A11" s="39"/>
      <c r="B11" s="40"/>
      <c r="C11" s="41"/>
      <c r="D11" s="41"/>
      <c r="E11" s="42"/>
      <c r="F11" s="65"/>
      <c r="G11" s="65"/>
      <c r="H11" s="65"/>
      <c r="I11" s="65"/>
    </row>
    <row r="12" spans="1:9" ht="15.6" x14ac:dyDescent="0.3">
      <c r="A12" s="71">
        <v>3</v>
      </c>
      <c r="B12" s="181" t="s">
        <v>45</v>
      </c>
      <c r="C12" s="182">
        <f>C13</f>
        <v>58000</v>
      </c>
      <c r="D12" s="182">
        <f>E12-C12</f>
        <v>61000</v>
      </c>
      <c r="E12" s="173">
        <f>E13+E14</f>
        <v>119000</v>
      </c>
      <c r="F12" s="65"/>
      <c r="G12" s="65"/>
      <c r="H12" s="65"/>
      <c r="I12" s="65"/>
    </row>
    <row r="13" spans="1:9" ht="15.6" x14ac:dyDescent="0.3">
      <c r="A13" s="72" t="s">
        <v>46</v>
      </c>
      <c r="B13" s="183" t="s">
        <v>45</v>
      </c>
      <c r="C13" s="176">
        <v>58000</v>
      </c>
      <c r="D13" s="176">
        <f>E13-C13</f>
        <v>7000</v>
      </c>
      <c r="E13" s="174">
        <v>65000</v>
      </c>
      <c r="F13" s="65"/>
      <c r="G13" s="65"/>
      <c r="H13" s="65"/>
      <c r="I13" s="65"/>
    </row>
    <row r="14" spans="1:9" ht="15.6" x14ac:dyDescent="0.3">
      <c r="A14" s="72"/>
      <c r="B14" s="183" t="s">
        <v>549</v>
      </c>
      <c r="C14" s="176">
        <v>0</v>
      </c>
      <c r="D14" s="176">
        <f>E14-C14</f>
        <v>54000</v>
      </c>
      <c r="E14" s="174">
        <v>54000</v>
      </c>
      <c r="F14" s="65"/>
      <c r="G14" s="65"/>
      <c r="H14" s="65"/>
      <c r="I14" s="65"/>
    </row>
    <row r="15" spans="1:9" ht="15.6" x14ac:dyDescent="0.3">
      <c r="A15" s="39"/>
      <c r="B15" s="40"/>
      <c r="C15" s="41"/>
      <c r="D15" s="41"/>
      <c r="E15" s="42"/>
      <c r="F15" s="65"/>
      <c r="G15" s="65"/>
      <c r="H15" s="65"/>
      <c r="I15" s="65"/>
    </row>
    <row r="16" spans="1:9" ht="15.6" x14ac:dyDescent="0.3">
      <c r="A16" s="71">
        <v>4</v>
      </c>
      <c r="B16" s="181" t="s">
        <v>47</v>
      </c>
      <c r="C16" s="182">
        <f>C17</f>
        <v>1496000</v>
      </c>
      <c r="D16" s="182">
        <f>E16-C16</f>
        <v>-393000</v>
      </c>
      <c r="E16" s="173">
        <f>E17</f>
        <v>1103000</v>
      </c>
      <c r="F16" s="65"/>
      <c r="G16" s="65"/>
      <c r="H16" s="65"/>
      <c r="I16" s="65"/>
    </row>
    <row r="17" spans="1:9" ht="15.6" x14ac:dyDescent="0.3">
      <c r="A17" s="72" t="s">
        <v>48</v>
      </c>
      <c r="B17" s="183" t="s">
        <v>47</v>
      </c>
      <c r="C17" s="176">
        <v>1496000</v>
      </c>
      <c r="D17" s="176">
        <f>E17-C17</f>
        <v>-393000</v>
      </c>
      <c r="E17" s="174">
        <v>1103000</v>
      </c>
      <c r="F17" s="65"/>
      <c r="G17" s="65"/>
      <c r="H17" s="65"/>
      <c r="I17" s="65"/>
    </row>
    <row r="18" spans="1:9" ht="15.6" x14ac:dyDescent="0.3">
      <c r="A18" s="39"/>
      <c r="B18" s="40"/>
      <c r="C18" s="41"/>
      <c r="D18" s="41"/>
      <c r="E18" s="42"/>
      <c r="F18" s="65"/>
      <c r="G18" s="65"/>
      <c r="H18" s="65"/>
      <c r="I18" s="65"/>
    </row>
    <row r="19" spans="1:9" ht="15.6" x14ac:dyDescent="0.3">
      <c r="A19" s="71">
        <v>5</v>
      </c>
      <c r="B19" s="181" t="s">
        <v>19</v>
      </c>
      <c r="C19" s="182">
        <f>C20+C21+C22</f>
        <v>9200000</v>
      </c>
      <c r="D19" s="182">
        <f>E19-C19</f>
        <v>-2750000</v>
      </c>
      <c r="E19" s="173">
        <f>E20+E21+E22</f>
        <v>6450000</v>
      </c>
      <c r="F19" s="65"/>
      <c r="G19" s="65"/>
      <c r="H19" s="65"/>
      <c r="I19" s="65"/>
    </row>
    <row r="20" spans="1:9" ht="15.6" x14ac:dyDescent="0.3">
      <c r="A20" s="72" t="s">
        <v>49</v>
      </c>
      <c r="B20" s="183" t="s">
        <v>19</v>
      </c>
      <c r="C20" s="176">
        <v>3192000</v>
      </c>
      <c r="D20" s="176">
        <f>E20-C20</f>
        <v>-1592000</v>
      </c>
      <c r="E20" s="174">
        <v>1600000</v>
      </c>
      <c r="F20" s="65"/>
      <c r="G20" s="65"/>
      <c r="H20" s="65"/>
      <c r="I20" s="65"/>
    </row>
    <row r="21" spans="1:9" ht="15.6" x14ac:dyDescent="0.3">
      <c r="A21" s="72" t="s">
        <v>44</v>
      </c>
      <c r="B21" s="183" t="s">
        <v>43</v>
      </c>
      <c r="C21" s="176">
        <v>3600000</v>
      </c>
      <c r="D21" s="176">
        <f t="shared" ref="D21:D22" si="0">E21-C21</f>
        <v>0</v>
      </c>
      <c r="E21" s="174">
        <v>3600000</v>
      </c>
      <c r="F21" s="65"/>
      <c r="G21" s="65"/>
      <c r="H21" s="65"/>
      <c r="I21" s="65"/>
    </row>
    <row r="22" spans="1:9" ht="15.6" x14ac:dyDescent="0.3">
      <c r="A22" s="73" t="s">
        <v>494</v>
      </c>
      <c r="B22" s="184" t="s">
        <v>50</v>
      </c>
      <c r="C22" s="89">
        <v>2408000</v>
      </c>
      <c r="D22" s="176">
        <f t="shared" si="0"/>
        <v>-1158000</v>
      </c>
      <c r="E22" s="90">
        <v>1250000</v>
      </c>
      <c r="F22" s="65"/>
      <c r="G22" s="65"/>
      <c r="H22" s="65"/>
      <c r="I22" s="65"/>
    </row>
    <row r="23" spans="1:9" ht="15.6" x14ac:dyDescent="0.3">
      <c r="A23" s="39"/>
      <c r="B23" s="40"/>
      <c r="C23" s="41"/>
      <c r="D23" s="41"/>
      <c r="E23" s="42"/>
      <c r="F23" s="65"/>
      <c r="G23" s="65"/>
      <c r="H23" s="65"/>
      <c r="I23" s="65"/>
    </row>
    <row r="24" spans="1:9" ht="15.6" x14ac:dyDescent="0.3">
      <c r="A24" s="71">
        <v>6</v>
      </c>
      <c r="B24" s="181" t="s">
        <v>51</v>
      </c>
      <c r="C24" s="182">
        <f>C25</f>
        <v>100000</v>
      </c>
      <c r="D24" s="182">
        <f>E24-C24</f>
        <v>0</v>
      </c>
      <c r="E24" s="173">
        <f>E25</f>
        <v>100000</v>
      </c>
      <c r="F24" s="65"/>
      <c r="G24" s="65"/>
      <c r="H24" s="65"/>
      <c r="I24" s="65"/>
    </row>
    <row r="25" spans="1:9" ht="15.6" x14ac:dyDescent="0.3">
      <c r="A25" s="72" t="s">
        <v>52</v>
      </c>
      <c r="B25" s="183" t="s">
        <v>51</v>
      </c>
      <c r="C25" s="176">
        <v>100000</v>
      </c>
      <c r="D25" s="176">
        <v>0</v>
      </c>
      <c r="E25" s="174">
        <v>100000</v>
      </c>
      <c r="F25" s="65"/>
      <c r="G25" s="65"/>
      <c r="H25" s="65"/>
      <c r="I25" s="65"/>
    </row>
    <row r="26" spans="1:9" ht="15.6" x14ac:dyDescent="0.3">
      <c r="A26" s="72"/>
      <c r="B26" s="183"/>
      <c r="C26" s="176"/>
      <c r="D26" s="176"/>
      <c r="E26" s="174"/>
      <c r="F26" s="65"/>
      <c r="G26" s="65"/>
      <c r="H26" s="65"/>
      <c r="I26" s="65"/>
    </row>
    <row r="27" spans="1:9" ht="27.6" x14ac:dyDescent="0.3">
      <c r="A27" s="71">
        <v>7</v>
      </c>
      <c r="B27" s="185" t="s">
        <v>2</v>
      </c>
      <c r="C27" s="182">
        <f>C28+C29</f>
        <v>160000</v>
      </c>
      <c r="D27" s="182">
        <f>E27-C27</f>
        <v>75000</v>
      </c>
      <c r="E27" s="173">
        <f>E28+E29</f>
        <v>235000</v>
      </c>
      <c r="F27" s="65"/>
      <c r="G27" s="65"/>
      <c r="H27" s="65"/>
      <c r="I27" s="65"/>
    </row>
    <row r="28" spans="1:9" ht="41.4" x14ac:dyDescent="0.3">
      <c r="A28" s="72" t="s">
        <v>53</v>
      </c>
      <c r="B28" s="175" t="s">
        <v>54</v>
      </c>
      <c r="C28" s="176">
        <v>140000</v>
      </c>
      <c r="D28" s="176">
        <f>E28-C28</f>
        <v>80000</v>
      </c>
      <c r="E28" s="174">
        <v>220000</v>
      </c>
      <c r="F28" s="65"/>
      <c r="G28" s="65"/>
      <c r="H28" s="65"/>
      <c r="I28" s="65"/>
    </row>
    <row r="29" spans="1:9" ht="41.4" x14ac:dyDescent="0.3">
      <c r="A29" s="72" t="s">
        <v>491</v>
      </c>
      <c r="B29" s="175" t="s">
        <v>492</v>
      </c>
      <c r="C29" s="176">
        <v>20000</v>
      </c>
      <c r="D29" s="176">
        <f>E29-C29</f>
        <v>-5000</v>
      </c>
      <c r="E29" s="174">
        <v>15000</v>
      </c>
      <c r="F29" s="65"/>
      <c r="G29" s="65"/>
      <c r="H29" s="65"/>
      <c r="I29" s="65"/>
    </row>
    <row r="30" spans="1:9" ht="15.6" x14ac:dyDescent="0.3">
      <c r="A30" s="72"/>
      <c r="B30" s="175"/>
      <c r="C30" s="176"/>
      <c r="D30" s="176"/>
      <c r="E30" s="174"/>
      <c r="F30" s="65"/>
      <c r="G30" s="65"/>
      <c r="H30" s="65"/>
      <c r="I30" s="65"/>
    </row>
    <row r="31" spans="1:9" ht="15.6" x14ac:dyDescent="0.3">
      <c r="A31" s="190">
        <v>8</v>
      </c>
      <c r="B31" s="177" t="s">
        <v>118</v>
      </c>
      <c r="C31" s="178">
        <v>0</v>
      </c>
      <c r="D31" s="178">
        <v>0</v>
      </c>
      <c r="E31" s="191">
        <v>0</v>
      </c>
      <c r="F31" s="65"/>
      <c r="G31" s="65"/>
      <c r="H31" s="65"/>
      <c r="I31" s="65"/>
    </row>
    <row r="32" spans="1:9" ht="16.2" thickBot="1" x14ac:dyDescent="0.35">
      <c r="A32" s="84" t="s">
        <v>125</v>
      </c>
      <c r="B32" s="74" t="s">
        <v>118</v>
      </c>
      <c r="C32" s="91">
        <v>0</v>
      </c>
      <c r="D32" s="199">
        <v>0</v>
      </c>
      <c r="E32" s="92">
        <v>0</v>
      </c>
      <c r="F32" s="65"/>
      <c r="G32" s="65"/>
      <c r="H32" s="65"/>
      <c r="I32" s="65"/>
    </row>
    <row r="33" spans="1:9" ht="15.6" x14ac:dyDescent="0.3">
      <c r="A33" s="183"/>
      <c r="B33" s="183"/>
      <c r="C33" s="176"/>
      <c r="D33" s="253"/>
      <c r="E33" s="176"/>
      <c r="F33" s="65"/>
      <c r="G33" s="65"/>
      <c r="H33" s="65"/>
      <c r="I33" s="65"/>
    </row>
    <row r="34" spans="1:9" ht="15.6" x14ac:dyDescent="0.3">
      <c r="A34" s="183"/>
      <c r="B34" s="183"/>
      <c r="C34" s="176"/>
      <c r="D34" s="253"/>
      <c r="E34" s="176"/>
      <c r="F34" s="65"/>
      <c r="G34" s="65"/>
      <c r="H34" s="65"/>
      <c r="I34" s="65"/>
    </row>
    <row r="35" spans="1:9" ht="15.6" x14ac:dyDescent="0.3">
      <c r="A35" s="45"/>
      <c r="B35" s="45"/>
      <c r="C35" s="45"/>
      <c r="D35" s="45"/>
      <c r="E35" s="45"/>
      <c r="F35" s="65"/>
      <c r="G35" s="65"/>
      <c r="H35" s="65"/>
      <c r="I35" s="65"/>
    </row>
    <row r="36" spans="1:9" ht="16.2" thickBot="1" x14ac:dyDescent="0.35">
      <c r="A36" s="64"/>
      <c r="B36" s="64"/>
      <c r="C36" s="64"/>
      <c r="D36" s="64"/>
      <c r="E36" s="64"/>
      <c r="F36" s="65"/>
      <c r="G36" s="65"/>
      <c r="H36" s="65"/>
      <c r="I36" s="65"/>
    </row>
    <row r="37" spans="1:9" ht="33" thickBot="1" x14ac:dyDescent="0.35">
      <c r="A37" s="55" t="s">
        <v>40</v>
      </c>
      <c r="B37" s="58" t="s">
        <v>15</v>
      </c>
      <c r="C37" s="56" t="s">
        <v>41</v>
      </c>
      <c r="D37" s="56" t="s">
        <v>536</v>
      </c>
      <c r="E37" s="57" t="s">
        <v>538</v>
      </c>
      <c r="F37" s="65"/>
      <c r="G37" s="65"/>
      <c r="H37" s="65"/>
      <c r="I37" s="65"/>
    </row>
    <row r="38" spans="1:9" ht="15.6" x14ac:dyDescent="0.3">
      <c r="A38" s="66"/>
      <c r="B38" s="67"/>
      <c r="C38" s="67"/>
      <c r="D38" s="67"/>
      <c r="E38" s="68"/>
      <c r="F38" s="65"/>
      <c r="G38" s="65"/>
      <c r="H38" s="65"/>
      <c r="I38" s="65"/>
    </row>
    <row r="39" spans="1:9" ht="30" customHeight="1" x14ac:dyDescent="0.35">
      <c r="A39" s="23"/>
      <c r="B39" s="275" t="s">
        <v>550</v>
      </c>
      <c r="C39" s="24">
        <f>C41+C45+C48+C51+C55+C58+C62</f>
        <v>20544000</v>
      </c>
      <c r="D39" s="24">
        <f>E39-C39</f>
        <v>-1544000</v>
      </c>
      <c r="E39" s="25">
        <f>E41+E45+E48+E51+E55+E58+E62</f>
        <v>19000000</v>
      </c>
      <c r="F39" s="65"/>
      <c r="G39" s="65"/>
      <c r="H39" s="65"/>
      <c r="I39" s="65"/>
    </row>
    <row r="40" spans="1:9" ht="16.2" x14ac:dyDescent="0.35">
      <c r="A40" s="22"/>
      <c r="B40" s="179"/>
      <c r="C40" s="180"/>
      <c r="D40" s="180"/>
      <c r="E40" s="172"/>
      <c r="F40" s="65"/>
      <c r="G40" s="65"/>
      <c r="H40" s="65"/>
      <c r="I40" s="65"/>
    </row>
    <row r="41" spans="1:9" ht="15.6" x14ac:dyDescent="0.3">
      <c r="A41" s="71">
        <v>1</v>
      </c>
      <c r="B41" s="181" t="s">
        <v>43</v>
      </c>
      <c r="C41" s="182">
        <f>C42+C43</f>
        <v>13130000</v>
      </c>
      <c r="D41" s="182">
        <f>E41-C41</f>
        <v>1463000</v>
      </c>
      <c r="E41" s="173">
        <f>E42-E43</f>
        <v>14593000</v>
      </c>
      <c r="F41" s="65"/>
      <c r="G41" s="65"/>
      <c r="H41" s="65"/>
      <c r="I41" s="65"/>
    </row>
    <row r="42" spans="1:9" ht="15.6" x14ac:dyDescent="0.3">
      <c r="A42" s="72" t="s">
        <v>44</v>
      </c>
      <c r="B42" s="183" t="s">
        <v>43</v>
      </c>
      <c r="C42" s="176">
        <v>12530000</v>
      </c>
      <c r="D42" s="176">
        <f>E42-C42</f>
        <v>2063000</v>
      </c>
      <c r="E42" s="174">
        <v>14593000</v>
      </c>
      <c r="F42" s="65"/>
      <c r="G42" s="65"/>
      <c r="H42" s="65"/>
      <c r="I42" s="65"/>
    </row>
    <row r="43" spans="1:9" ht="29.1" customHeight="1" x14ac:dyDescent="0.3">
      <c r="A43" s="39"/>
      <c r="B43" s="193" t="s">
        <v>493</v>
      </c>
      <c r="C43" s="41">
        <v>600000</v>
      </c>
      <c r="D43" s="176">
        <f t="shared" ref="D43" si="1">E43-C43</f>
        <v>-600000</v>
      </c>
      <c r="E43" s="42">
        <v>0</v>
      </c>
      <c r="F43" s="65"/>
      <c r="G43" s="65"/>
      <c r="H43" s="65"/>
      <c r="I43" s="65"/>
    </row>
    <row r="44" spans="1:9" ht="17.100000000000001" customHeight="1" x14ac:dyDescent="0.3">
      <c r="A44" s="39"/>
      <c r="B44" s="193"/>
      <c r="C44" s="41"/>
      <c r="D44" s="176"/>
      <c r="E44" s="42"/>
      <c r="F44" s="65"/>
      <c r="G44" s="65"/>
      <c r="H44" s="65"/>
      <c r="I44" s="65"/>
    </row>
    <row r="45" spans="1:9" ht="15.6" x14ac:dyDescent="0.3">
      <c r="A45" s="71">
        <v>3</v>
      </c>
      <c r="B45" s="181" t="s">
        <v>45</v>
      </c>
      <c r="C45" s="182">
        <f>C46</f>
        <v>58000</v>
      </c>
      <c r="D45" s="182">
        <f>E45-C45</f>
        <v>61000</v>
      </c>
      <c r="E45" s="173">
        <f>E46</f>
        <v>119000</v>
      </c>
      <c r="F45" s="65"/>
      <c r="G45" s="65"/>
      <c r="H45" s="65"/>
      <c r="I45" s="65"/>
    </row>
    <row r="46" spans="1:9" ht="15.6" x14ac:dyDescent="0.3">
      <c r="A46" s="72" t="s">
        <v>528</v>
      </c>
      <c r="B46" s="183" t="s">
        <v>45</v>
      </c>
      <c r="C46" s="176">
        <v>58000</v>
      </c>
      <c r="D46" s="176">
        <f>E46-C46</f>
        <v>61000</v>
      </c>
      <c r="E46" s="174">
        <v>119000</v>
      </c>
      <c r="F46" s="65"/>
      <c r="G46" s="65"/>
      <c r="H46" s="65"/>
      <c r="I46" s="65"/>
    </row>
    <row r="47" spans="1:9" ht="15.6" x14ac:dyDescent="0.3">
      <c r="A47" s="39"/>
      <c r="B47" s="40"/>
      <c r="C47" s="41"/>
      <c r="D47" s="41"/>
      <c r="E47" s="42"/>
      <c r="F47" s="65"/>
      <c r="G47" s="65"/>
      <c r="H47" s="65"/>
      <c r="I47" s="65"/>
    </row>
    <row r="48" spans="1:9" ht="15.6" x14ac:dyDescent="0.3">
      <c r="A48" s="71">
        <v>4</v>
      </c>
      <c r="B48" s="181" t="s">
        <v>47</v>
      </c>
      <c r="C48" s="182">
        <f>C49</f>
        <v>1496000</v>
      </c>
      <c r="D48" s="182">
        <f>E48-C48</f>
        <v>-393000</v>
      </c>
      <c r="E48" s="173">
        <f>E49</f>
        <v>1103000</v>
      </c>
      <c r="F48" s="65"/>
      <c r="G48" s="65"/>
      <c r="H48" s="65"/>
      <c r="I48" s="65"/>
    </row>
    <row r="49" spans="1:9" ht="15.6" x14ac:dyDescent="0.3">
      <c r="A49" s="72" t="s">
        <v>48</v>
      </c>
      <c r="B49" s="183" t="s">
        <v>47</v>
      </c>
      <c r="C49" s="176">
        <v>1496000</v>
      </c>
      <c r="D49" s="176">
        <f>E49-C49</f>
        <v>-393000</v>
      </c>
      <c r="E49" s="174">
        <v>1103000</v>
      </c>
      <c r="F49" s="65"/>
      <c r="G49" s="65"/>
      <c r="H49" s="65"/>
      <c r="I49" s="65"/>
    </row>
    <row r="50" spans="1:9" ht="15.6" x14ac:dyDescent="0.3">
      <c r="A50" s="39"/>
      <c r="B50" s="40"/>
      <c r="C50" s="41"/>
      <c r="D50" s="41"/>
      <c r="E50" s="42"/>
      <c r="F50" s="65"/>
      <c r="G50" s="65"/>
      <c r="H50" s="65"/>
      <c r="I50" s="65"/>
    </row>
    <row r="51" spans="1:9" ht="15.6" x14ac:dyDescent="0.3">
      <c r="A51" s="71">
        <v>5</v>
      </c>
      <c r="B51" s="181" t="s">
        <v>19</v>
      </c>
      <c r="C51" s="182">
        <f>C52+C53</f>
        <v>5600000</v>
      </c>
      <c r="D51" s="182">
        <f>E51-C51</f>
        <v>-2750000</v>
      </c>
      <c r="E51" s="173">
        <f>E52+E53</f>
        <v>2850000</v>
      </c>
      <c r="F51" s="65"/>
      <c r="G51" s="65"/>
      <c r="H51" s="65"/>
      <c r="I51" s="65"/>
    </row>
    <row r="52" spans="1:9" ht="15.6" x14ac:dyDescent="0.3">
      <c r="A52" s="72" t="s">
        <v>49</v>
      </c>
      <c r="B52" s="183" t="s">
        <v>19</v>
      </c>
      <c r="C52" s="176">
        <v>3192000</v>
      </c>
      <c r="D52" s="176">
        <f>E52-C52</f>
        <v>-1592000</v>
      </c>
      <c r="E52" s="174">
        <v>1600000</v>
      </c>
      <c r="F52" s="65"/>
      <c r="G52" s="65"/>
      <c r="H52" s="65"/>
      <c r="I52" s="65"/>
    </row>
    <row r="53" spans="1:9" ht="15.6" x14ac:dyDescent="0.3">
      <c r="A53" s="72" t="s">
        <v>494</v>
      </c>
      <c r="B53" s="183" t="s">
        <v>50</v>
      </c>
      <c r="C53" s="176">
        <v>2408000</v>
      </c>
      <c r="D53" s="176">
        <f>E53-C53</f>
        <v>-1158000</v>
      </c>
      <c r="E53" s="174">
        <v>1250000</v>
      </c>
      <c r="F53" s="65"/>
      <c r="G53" s="65"/>
      <c r="H53" s="65"/>
      <c r="I53" s="65"/>
    </row>
    <row r="54" spans="1:9" ht="15.6" x14ac:dyDescent="0.3">
      <c r="A54" s="39"/>
      <c r="B54" s="40"/>
      <c r="C54" s="41"/>
      <c r="D54" s="41"/>
      <c r="E54" s="42"/>
      <c r="F54" s="65"/>
      <c r="G54" s="65"/>
      <c r="H54" s="65"/>
      <c r="I54" s="65"/>
    </row>
    <row r="55" spans="1:9" ht="15.6" x14ac:dyDescent="0.3">
      <c r="A55" s="71">
        <v>6</v>
      </c>
      <c r="B55" s="181" t="s">
        <v>51</v>
      </c>
      <c r="C55" s="182">
        <f>C56</f>
        <v>100000</v>
      </c>
      <c r="D55" s="182">
        <f>E55-C55</f>
        <v>0</v>
      </c>
      <c r="E55" s="173">
        <f>E56</f>
        <v>100000</v>
      </c>
      <c r="F55" s="65"/>
      <c r="G55" s="65"/>
      <c r="H55" s="65"/>
      <c r="I55" s="65"/>
    </row>
    <row r="56" spans="1:9" ht="15.6" x14ac:dyDescent="0.3">
      <c r="A56" s="72" t="s">
        <v>495</v>
      </c>
      <c r="B56" s="183" t="s">
        <v>51</v>
      </c>
      <c r="C56" s="176">
        <v>100000</v>
      </c>
      <c r="D56" s="176">
        <f>E56-C56</f>
        <v>0</v>
      </c>
      <c r="E56" s="174">
        <v>100000</v>
      </c>
      <c r="F56" s="65"/>
      <c r="G56" s="65"/>
      <c r="H56" s="65"/>
      <c r="I56" s="65"/>
    </row>
    <row r="57" spans="1:9" ht="15.6" x14ac:dyDescent="0.3">
      <c r="A57" s="72"/>
      <c r="B57" s="183"/>
      <c r="C57" s="176"/>
      <c r="D57" s="176"/>
      <c r="E57" s="174"/>
      <c r="F57" s="65"/>
      <c r="G57" s="65"/>
      <c r="H57" s="65"/>
      <c r="I57" s="65"/>
    </row>
    <row r="58" spans="1:9" ht="27.6" x14ac:dyDescent="0.3">
      <c r="A58" s="71">
        <v>7</v>
      </c>
      <c r="B58" s="185" t="s">
        <v>499</v>
      </c>
      <c r="C58" s="182">
        <f>C59+C60</f>
        <v>160000</v>
      </c>
      <c r="D58" s="182">
        <f>E58-C58</f>
        <v>75000</v>
      </c>
      <c r="E58" s="173">
        <f>E59+E60</f>
        <v>235000</v>
      </c>
      <c r="F58" s="65"/>
      <c r="G58" s="65"/>
      <c r="H58" s="65"/>
      <c r="I58" s="65"/>
    </row>
    <row r="59" spans="1:9" ht="41.4" x14ac:dyDescent="0.3">
      <c r="A59" s="82" t="s">
        <v>53</v>
      </c>
      <c r="B59" s="194" t="s">
        <v>496</v>
      </c>
      <c r="C59" s="171">
        <v>140000</v>
      </c>
      <c r="D59" s="171">
        <f>E59-C59</f>
        <v>80000</v>
      </c>
      <c r="E59" s="88">
        <v>220000</v>
      </c>
      <c r="F59" s="65"/>
      <c r="G59" s="65"/>
      <c r="H59" s="65"/>
      <c r="I59" s="65"/>
    </row>
    <row r="60" spans="1:9" s="85" customFormat="1" ht="41.4" x14ac:dyDescent="0.3">
      <c r="A60" s="82" t="s">
        <v>497</v>
      </c>
      <c r="B60" s="194" t="s">
        <v>498</v>
      </c>
      <c r="C60" s="171">
        <v>20000</v>
      </c>
      <c r="D60" s="171">
        <f>E60-C60</f>
        <v>-5000</v>
      </c>
      <c r="E60" s="88">
        <v>15000</v>
      </c>
      <c r="F60" s="192"/>
      <c r="G60" s="192"/>
      <c r="H60" s="192"/>
      <c r="I60" s="192"/>
    </row>
    <row r="61" spans="1:9" s="85" customFormat="1" ht="15.6" x14ac:dyDescent="0.3">
      <c r="A61" s="82"/>
      <c r="B61" s="194"/>
      <c r="C61" s="171"/>
      <c r="D61" s="171"/>
      <c r="E61" s="88"/>
      <c r="F61" s="192"/>
      <c r="G61" s="192"/>
      <c r="H61" s="192"/>
      <c r="I61" s="192"/>
    </row>
    <row r="62" spans="1:9" s="85" customFormat="1" ht="15.6" x14ac:dyDescent="0.3">
      <c r="A62" s="71">
        <v>8</v>
      </c>
      <c r="B62" s="185" t="s">
        <v>118</v>
      </c>
      <c r="C62" s="182">
        <v>0</v>
      </c>
      <c r="D62" s="182">
        <v>0</v>
      </c>
      <c r="E62" s="173">
        <v>0</v>
      </c>
      <c r="F62" s="192"/>
      <c r="G62" s="192"/>
      <c r="H62" s="192"/>
      <c r="I62" s="192"/>
    </row>
    <row r="63" spans="1:9" s="85" customFormat="1" ht="16.2" thickBot="1" x14ac:dyDescent="0.35">
      <c r="A63" s="195" t="s">
        <v>125</v>
      </c>
      <c r="B63" s="196" t="s">
        <v>118</v>
      </c>
      <c r="C63" s="197">
        <v>0</v>
      </c>
      <c r="D63" s="197">
        <v>0</v>
      </c>
      <c r="E63" s="198">
        <v>0</v>
      </c>
      <c r="F63" s="192"/>
      <c r="G63" s="192"/>
      <c r="H63" s="192"/>
      <c r="I63" s="192"/>
    </row>
    <row r="64" spans="1:9" ht="15.6" x14ac:dyDescent="0.3">
      <c r="A64" s="64"/>
      <c r="B64" s="64"/>
      <c r="C64" s="64"/>
      <c r="D64" s="64"/>
      <c r="E64" s="64"/>
      <c r="F64" s="65"/>
      <c r="G64" s="65"/>
      <c r="H64" s="65"/>
      <c r="I64" s="65"/>
    </row>
    <row r="65" spans="1:9" ht="15.6" x14ac:dyDescent="0.3">
      <c r="A65" s="64"/>
      <c r="B65" s="64"/>
      <c r="C65" s="64"/>
      <c r="D65" s="64"/>
      <c r="E65" s="64"/>
      <c r="F65" s="65"/>
      <c r="G65" s="65"/>
      <c r="H65" s="65"/>
      <c r="I65" s="65"/>
    </row>
    <row r="66" spans="1:9" ht="15.6" x14ac:dyDescent="0.3">
      <c r="A66" s="64"/>
      <c r="B66" s="64"/>
      <c r="C66" s="64"/>
      <c r="D66" s="64"/>
      <c r="E66" s="64"/>
      <c r="F66" s="65"/>
      <c r="G66" s="65"/>
      <c r="H66" s="65"/>
      <c r="I66" s="65"/>
    </row>
    <row r="67" spans="1:9" ht="15.6" x14ac:dyDescent="0.3">
      <c r="A67" s="64"/>
      <c r="B67" s="64"/>
      <c r="C67" s="64"/>
      <c r="D67" s="64"/>
      <c r="E67" s="64"/>
      <c r="F67" s="65"/>
      <c r="G67" s="65"/>
      <c r="H67" s="65"/>
      <c r="I67" s="65"/>
    </row>
    <row r="68" spans="1:9" ht="15.6" x14ac:dyDescent="0.3">
      <c r="A68" s="64"/>
      <c r="B68" s="64"/>
      <c r="C68" s="64"/>
      <c r="D68" s="64"/>
      <c r="E68" s="64"/>
      <c r="F68" s="65"/>
      <c r="G68" s="65"/>
      <c r="H68" s="65"/>
      <c r="I68" s="65"/>
    </row>
    <row r="69" spans="1:9" ht="15.6" x14ac:dyDescent="0.3">
      <c r="A69" s="64"/>
      <c r="B69" s="64"/>
      <c r="C69" s="64"/>
      <c r="D69" s="64"/>
      <c r="E69" s="64"/>
      <c r="F69" s="65"/>
      <c r="G69" s="65"/>
      <c r="H69" s="65"/>
      <c r="I69" s="65"/>
    </row>
    <row r="70" spans="1:9" ht="15.6" x14ac:dyDescent="0.3">
      <c r="A70" s="64"/>
      <c r="B70" s="64"/>
      <c r="C70" s="64"/>
      <c r="D70" s="64"/>
      <c r="E70" s="64"/>
      <c r="F70" s="65"/>
      <c r="G70" s="65"/>
      <c r="H70" s="65"/>
      <c r="I70" s="65"/>
    </row>
    <row r="71" spans="1:9" ht="15.6" x14ac:dyDescent="0.3">
      <c r="A71" s="64"/>
      <c r="B71" s="64"/>
      <c r="C71" s="64"/>
      <c r="D71" s="64"/>
      <c r="E71" s="64"/>
      <c r="F71" s="65"/>
      <c r="G71" s="65"/>
      <c r="H71" s="65"/>
      <c r="I71" s="65"/>
    </row>
    <row r="72" spans="1:9" ht="15.6" x14ac:dyDescent="0.3">
      <c r="A72" s="64"/>
      <c r="B72" s="64"/>
      <c r="C72" s="64"/>
      <c r="D72" s="64"/>
      <c r="E72" s="64"/>
      <c r="F72" s="65"/>
      <c r="G72" s="65"/>
      <c r="H72" s="65"/>
      <c r="I72" s="65"/>
    </row>
    <row r="73" spans="1:9" ht="15.6" x14ac:dyDescent="0.3">
      <c r="A73" s="64"/>
      <c r="B73" s="64"/>
      <c r="C73" s="64"/>
      <c r="D73" s="64"/>
      <c r="E73" s="64"/>
      <c r="F73" s="65"/>
      <c r="G73" s="65"/>
      <c r="H73" s="65"/>
      <c r="I73" s="65"/>
    </row>
    <row r="74" spans="1:9" ht="15.6" x14ac:dyDescent="0.3">
      <c r="A74" s="64"/>
      <c r="B74" s="64"/>
      <c r="C74" s="64"/>
      <c r="D74" s="64"/>
      <c r="E74" s="64"/>
      <c r="F74" s="65"/>
      <c r="G74" s="65"/>
      <c r="H74" s="65"/>
      <c r="I74" s="65"/>
    </row>
    <row r="75" spans="1:9" ht="15.6" x14ac:dyDescent="0.3">
      <c r="A75" s="64"/>
      <c r="B75" s="64"/>
      <c r="C75" s="64"/>
      <c r="D75" s="64"/>
      <c r="E75" s="64"/>
      <c r="F75" s="65"/>
      <c r="G75" s="65"/>
      <c r="H75" s="65"/>
      <c r="I75" s="65"/>
    </row>
    <row r="76" spans="1:9" ht="15.6" x14ac:dyDescent="0.3">
      <c r="A76" s="64"/>
      <c r="B76" s="64"/>
      <c r="C76" s="64"/>
      <c r="D76" s="64"/>
      <c r="E76" s="64"/>
      <c r="F76" s="65"/>
      <c r="G76" s="65"/>
      <c r="H76" s="65"/>
      <c r="I76" s="65"/>
    </row>
    <row r="77" spans="1:9" ht="15.6" x14ac:dyDescent="0.3">
      <c r="A77" s="64"/>
      <c r="B77" s="64"/>
      <c r="C77" s="64"/>
      <c r="D77" s="64"/>
      <c r="E77" s="64"/>
      <c r="F77" s="65"/>
      <c r="G77" s="65"/>
      <c r="H77" s="65"/>
      <c r="I77" s="65"/>
    </row>
    <row r="78" spans="1:9" ht="15.6" x14ac:dyDescent="0.3">
      <c r="A78" s="64"/>
      <c r="B78" s="64"/>
      <c r="C78" s="64"/>
      <c r="D78" s="64"/>
      <c r="E78" s="64"/>
      <c r="F78" s="65"/>
      <c r="G78" s="65"/>
      <c r="H78" s="65"/>
      <c r="I78" s="65"/>
    </row>
    <row r="79" spans="1:9" ht="15.6" x14ac:dyDescent="0.3">
      <c r="A79" s="64"/>
      <c r="B79" s="64"/>
      <c r="C79" s="64"/>
      <c r="D79" s="64"/>
      <c r="E79" s="64"/>
      <c r="F79" s="65"/>
      <c r="G79" s="65"/>
      <c r="H79" s="65"/>
      <c r="I79" s="65"/>
    </row>
    <row r="80" spans="1:9" ht="15.6" x14ac:dyDescent="0.3">
      <c r="A80" s="64"/>
      <c r="B80" s="64"/>
      <c r="C80" s="64"/>
      <c r="D80" s="64"/>
      <c r="E80" s="64"/>
      <c r="F80" s="65"/>
      <c r="G80" s="65"/>
      <c r="H80" s="65"/>
      <c r="I80" s="65"/>
    </row>
    <row r="81" spans="1:9" ht="15.6" x14ac:dyDescent="0.3">
      <c r="A81" s="64"/>
      <c r="B81" s="64"/>
      <c r="C81" s="64"/>
      <c r="D81" s="64"/>
      <c r="E81" s="64"/>
      <c r="F81" s="65"/>
      <c r="G81" s="65"/>
      <c r="H81" s="65"/>
      <c r="I81" s="65"/>
    </row>
    <row r="82" spans="1:9" ht="15.6" x14ac:dyDescent="0.3">
      <c r="A82" s="64"/>
      <c r="B82" s="64"/>
      <c r="C82" s="64"/>
      <c r="D82" s="64"/>
      <c r="E82" s="64"/>
      <c r="F82" s="65"/>
      <c r="G82" s="65"/>
      <c r="H82" s="65"/>
      <c r="I82" s="65"/>
    </row>
    <row r="83" spans="1:9" ht="15.6" x14ac:dyDescent="0.3">
      <c r="A83" s="64"/>
      <c r="B83" s="64"/>
      <c r="C83" s="64"/>
      <c r="D83" s="64"/>
      <c r="E83" s="64"/>
      <c r="F83" s="65"/>
      <c r="G83" s="65"/>
      <c r="H83" s="65"/>
      <c r="I83" s="65"/>
    </row>
    <row r="84" spans="1:9" ht="15.6" x14ac:dyDescent="0.3">
      <c r="A84" s="64"/>
      <c r="B84" s="64"/>
      <c r="C84" s="64"/>
      <c r="D84" s="64"/>
      <c r="E84" s="64"/>
      <c r="F84" s="65"/>
      <c r="G84" s="65"/>
      <c r="H84" s="65"/>
      <c r="I84" s="65"/>
    </row>
    <row r="85" spans="1:9" ht="15.6" x14ac:dyDescent="0.3">
      <c r="A85" s="64"/>
      <c r="B85" s="64"/>
      <c r="C85" s="64"/>
      <c r="D85" s="64"/>
      <c r="E85" s="64"/>
      <c r="F85" s="65"/>
      <c r="G85" s="65"/>
      <c r="H85" s="65"/>
      <c r="I85" s="65"/>
    </row>
    <row r="86" spans="1:9" ht="15.6" x14ac:dyDescent="0.3">
      <c r="A86" s="64"/>
      <c r="B86" s="64"/>
      <c r="C86" s="64"/>
      <c r="D86" s="64"/>
      <c r="E86" s="64"/>
      <c r="F86" s="65"/>
      <c r="G86" s="65"/>
      <c r="H86" s="65"/>
      <c r="I86" s="65"/>
    </row>
    <row r="87" spans="1:9" ht="15.6" x14ac:dyDescent="0.3">
      <c r="A87" s="64"/>
      <c r="B87" s="64"/>
      <c r="C87" s="64"/>
      <c r="D87" s="64"/>
      <c r="E87" s="64"/>
      <c r="F87" s="65"/>
      <c r="G87" s="65"/>
      <c r="H87" s="65"/>
      <c r="I87" s="65"/>
    </row>
    <row r="88" spans="1:9" ht="15.6" x14ac:dyDescent="0.3">
      <c r="A88" s="64"/>
      <c r="B88" s="64"/>
      <c r="C88" s="64"/>
      <c r="D88" s="64"/>
      <c r="E88" s="64"/>
      <c r="F88" s="65"/>
      <c r="G88" s="65"/>
      <c r="H88" s="65"/>
      <c r="I88" s="65"/>
    </row>
    <row r="89" spans="1:9" ht="15.6" x14ac:dyDescent="0.3">
      <c r="A89" s="64"/>
      <c r="B89" s="64"/>
      <c r="C89" s="64"/>
      <c r="D89" s="64"/>
      <c r="E89" s="64"/>
      <c r="F89" s="65"/>
      <c r="G89" s="65"/>
      <c r="H89" s="65"/>
      <c r="I89" s="65"/>
    </row>
    <row r="90" spans="1:9" ht="15.6" x14ac:dyDescent="0.3">
      <c r="A90" s="64"/>
      <c r="B90" s="64"/>
      <c r="C90" s="64"/>
      <c r="D90" s="64"/>
      <c r="E90" s="64"/>
      <c r="F90" s="65"/>
      <c r="G90" s="65"/>
      <c r="H90" s="65"/>
      <c r="I90" s="65"/>
    </row>
    <row r="91" spans="1:9" ht="15.6" x14ac:dyDescent="0.3">
      <c r="A91" s="64"/>
      <c r="B91" s="64"/>
      <c r="C91" s="64"/>
      <c r="D91" s="64"/>
      <c r="E91" s="64"/>
      <c r="F91" s="65"/>
      <c r="G91" s="65"/>
      <c r="H91" s="65"/>
      <c r="I91" s="65"/>
    </row>
    <row r="92" spans="1:9" ht="15.6" x14ac:dyDescent="0.3">
      <c r="A92" s="64"/>
      <c r="B92" s="64"/>
      <c r="C92" s="64"/>
      <c r="D92" s="64"/>
      <c r="E92" s="64"/>
      <c r="F92" s="65"/>
      <c r="G92" s="65"/>
      <c r="H92" s="65"/>
      <c r="I92" s="65"/>
    </row>
    <row r="93" spans="1:9" ht="15.6" x14ac:dyDescent="0.3">
      <c r="A93" s="64"/>
      <c r="B93" s="64"/>
      <c r="C93" s="64"/>
      <c r="D93" s="64"/>
      <c r="E93" s="64"/>
      <c r="F93" s="65"/>
      <c r="G93" s="65"/>
      <c r="H93" s="65"/>
      <c r="I93" s="65"/>
    </row>
    <row r="94" spans="1:9" ht="15.6" x14ac:dyDescent="0.3">
      <c r="A94" s="64"/>
      <c r="B94" s="64"/>
      <c r="C94" s="64"/>
      <c r="D94" s="64"/>
      <c r="E94" s="64"/>
      <c r="F94" s="65"/>
      <c r="G94" s="65"/>
      <c r="H94" s="65"/>
      <c r="I94" s="65"/>
    </row>
    <row r="95" spans="1:9" ht="15.6" x14ac:dyDescent="0.3">
      <c r="A95" s="64"/>
      <c r="B95" s="64"/>
      <c r="C95" s="64"/>
      <c r="D95" s="64"/>
      <c r="E95" s="64"/>
      <c r="F95" s="65"/>
      <c r="G95" s="65"/>
      <c r="H95" s="65"/>
      <c r="I95" s="65"/>
    </row>
    <row r="96" spans="1:9" ht="15.6" x14ac:dyDescent="0.3">
      <c r="A96" s="64"/>
      <c r="B96" s="64"/>
      <c r="C96" s="64"/>
      <c r="D96" s="64"/>
      <c r="E96" s="64"/>
      <c r="F96" s="65"/>
      <c r="G96" s="65"/>
      <c r="H96" s="65"/>
      <c r="I96" s="65"/>
    </row>
    <row r="97" spans="1:9" ht="15.6" x14ac:dyDescent="0.3">
      <c r="A97" s="64"/>
      <c r="B97" s="64"/>
      <c r="C97" s="64"/>
      <c r="D97" s="64"/>
      <c r="E97" s="64"/>
      <c r="F97" s="65"/>
      <c r="G97" s="65"/>
      <c r="H97" s="65"/>
      <c r="I97" s="65"/>
    </row>
    <row r="98" spans="1:9" ht="15.6" x14ac:dyDescent="0.3">
      <c r="A98" s="64"/>
      <c r="B98" s="64"/>
      <c r="C98" s="64"/>
      <c r="D98" s="64"/>
      <c r="E98" s="64"/>
      <c r="F98" s="65"/>
      <c r="G98" s="65"/>
      <c r="H98" s="65"/>
      <c r="I98" s="65"/>
    </row>
    <row r="99" spans="1:9" ht="15.6" x14ac:dyDescent="0.3">
      <c r="A99" s="64"/>
      <c r="B99" s="64"/>
      <c r="C99" s="64"/>
      <c r="D99" s="64"/>
      <c r="E99" s="64"/>
      <c r="F99" s="65"/>
      <c r="G99" s="65"/>
      <c r="H99" s="65"/>
      <c r="I99" s="65"/>
    </row>
    <row r="100" spans="1:9" ht="15.6" x14ac:dyDescent="0.3">
      <c r="A100" s="64"/>
      <c r="B100" s="64"/>
      <c r="C100" s="64"/>
      <c r="D100" s="64"/>
      <c r="E100" s="64"/>
      <c r="F100" s="65"/>
      <c r="G100" s="65"/>
      <c r="H100" s="65"/>
      <c r="I100" s="65"/>
    </row>
    <row r="101" spans="1:9" ht="15.6" x14ac:dyDescent="0.3">
      <c r="A101" s="64"/>
      <c r="B101" s="64"/>
      <c r="C101" s="64"/>
      <c r="D101" s="64"/>
      <c r="E101" s="64"/>
      <c r="F101" s="65"/>
      <c r="G101" s="65"/>
      <c r="H101" s="65"/>
      <c r="I101" s="65"/>
    </row>
    <row r="102" spans="1:9" ht="15.6" x14ac:dyDescent="0.3">
      <c r="A102" s="64"/>
      <c r="B102" s="64"/>
      <c r="C102" s="64"/>
      <c r="D102" s="64"/>
      <c r="E102" s="64"/>
      <c r="F102" s="65"/>
      <c r="G102" s="65"/>
      <c r="H102" s="65"/>
      <c r="I102" s="65"/>
    </row>
    <row r="103" spans="1:9" ht="15.6" x14ac:dyDescent="0.3">
      <c r="A103" s="64"/>
      <c r="B103" s="64"/>
      <c r="C103" s="64"/>
      <c r="D103" s="64"/>
      <c r="E103" s="64"/>
      <c r="F103" s="65"/>
      <c r="G103" s="65"/>
      <c r="H103" s="65"/>
      <c r="I103" s="65"/>
    </row>
    <row r="104" spans="1:9" ht="15.6" x14ac:dyDescent="0.3">
      <c r="A104" s="64"/>
      <c r="B104" s="64"/>
      <c r="C104" s="64"/>
      <c r="D104" s="64"/>
      <c r="E104" s="64"/>
      <c r="F104" s="65"/>
      <c r="G104" s="65"/>
      <c r="H104" s="65"/>
      <c r="I104" s="65"/>
    </row>
    <row r="105" spans="1:9" ht="15.6" x14ac:dyDescent="0.3">
      <c r="A105" s="64"/>
      <c r="B105" s="64"/>
      <c r="C105" s="64"/>
      <c r="D105" s="64"/>
      <c r="E105" s="64"/>
      <c r="F105" s="65"/>
      <c r="G105" s="65"/>
      <c r="H105" s="65"/>
      <c r="I105" s="65"/>
    </row>
    <row r="106" spans="1:9" ht="15.6" x14ac:dyDescent="0.3">
      <c r="A106" s="64"/>
      <c r="B106" s="64"/>
      <c r="C106" s="64"/>
      <c r="D106" s="64"/>
      <c r="E106" s="64"/>
      <c r="F106" s="65"/>
      <c r="G106" s="65"/>
      <c r="H106" s="65"/>
      <c r="I106" s="65"/>
    </row>
    <row r="107" spans="1:9" ht="15.6" x14ac:dyDescent="0.3">
      <c r="A107" s="64"/>
      <c r="B107" s="64"/>
      <c r="C107" s="64"/>
      <c r="D107" s="64"/>
      <c r="E107" s="64"/>
      <c r="F107" s="65"/>
      <c r="G107" s="65"/>
      <c r="H107" s="65"/>
      <c r="I107" s="65"/>
    </row>
    <row r="108" spans="1:9" ht="15.6" x14ac:dyDescent="0.3">
      <c r="A108" s="64"/>
      <c r="B108" s="64"/>
      <c r="C108" s="64"/>
      <c r="D108" s="64"/>
      <c r="E108" s="64"/>
      <c r="F108" s="65"/>
      <c r="G108" s="65"/>
      <c r="H108" s="65"/>
      <c r="I108" s="65"/>
    </row>
    <row r="109" spans="1:9" ht="15.6" x14ac:dyDescent="0.3">
      <c r="A109" s="64"/>
      <c r="B109" s="64"/>
      <c r="C109" s="64"/>
      <c r="D109" s="64"/>
      <c r="E109" s="64"/>
      <c r="F109" s="65"/>
      <c r="G109" s="65"/>
      <c r="H109" s="65"/>
      <c r="I109" s="65"/>
    </row>
    <row r="110" spans="1:9" ht="15.6" x14ac:dyDescent="0.3">
      <c r="A110" s="64"/>
      <c r="B110" s="64"/>
      <c r="C110" s="64"/>
      <c r="D110" s="64"/>
      <c r="E110" s="64"/>
      <c r="F110" s="65"/>
      <c r="G110" s="65"/>
      <c r="H110" s="65"/>
      <c r="I110" s="65"/>
    </row>
    <row r="111" spans="1:9" ht="15.6" x14ac:dyDescent="0.3">
      <c r="A111" s="64"/>
      <c r="B111" s="64"/>
      <c r="C111" s="64"/>
      <c r="D111" s="64"/>
      <c r="E111" s="64"/>
      <c r="F111" s="65"/>
      <c r="G111" s="65"/>
      <c r="H111" s="65"/>
      <c r="I111" s="65"/>
    </row>
    <row r="112" spans="1:9" ht="15.6" x14ac:dyDescent="0.3">
      <c r="A112" s="64"/>
      <c r="B112" s="64"/>
      <c r="C112" s="64"/>
      <c r="D112" s="64"/>
      <c r="E112" s="64"/>
      <c r="F112" s="65"/>
      <c r="G112" s="65"/>
      <c r="H112" s="65"/>
      <c r="I112" s="65"/>
    </row>
    <row r="113" spans="1:9" ht="15.6" x14ac:dyDescent="0.3">
      <c r="A113" s="64"/>
      <c r="B113" s="64"/>
      <c r="C113" s="64"/>
      <c r="D113" s="64"/>
      <c r="E113" s="64"/>
      <c r="F113" s="65"/>
      <c r="G113" s="65"/>
      <c r="H113" s="65"/>
      <c r="I113" s="65"/>
    </row>
    <row r="114" spans="1:9" ht="15.6" x14ac:dyDescent="0.3">
      <c r="A114" s="64"/>
      <c r="B114" s="64"/>
      <c r="C114" s="64"/>
      <c r="D114" s="64"/>
      <c r="E114" s="64"/>
      <c r="F114" s="65"/>
      <c r="G114" s="65"/>
      <c r="H114" s="65"/>
      <c r="I114" s="65"/>
    </row>
    <row r="115" spans="1:9" ht="15.6" x14ac:dyDescent="0.3">
      <c r="A115" s="64"/>
      <c r="B115" s="64"/>
      <c r="C115" s="64"/>
      <c r="D115" s="64"/>
      <c r="E115" s="64"/>
      <c r="F115" s="65"/>
      <c r="G115" s="65"/>
      <c r="H115" s="65"/>
      <c r="I115" s="65"/>
    </row>
    <row r="116" spans="1:9" ht="15.6" x14ac:dyDescent="0.3">
      <c r="A116" s="64"/>
      <c r="B116" s="64"/>
      <c r="C116" s="64"/>
      <c r="D116" s="64"/>
      <c r="E116" s="64"/>
      <c r="F116" s="65"/>
      <c r="G116" s="65"/>
      <c r="H116" s="65"/>
      <c r="I116" s="65"/>
    </row>
    <row r="117" spans="1:9" ht="15.6" x14ac:dyDescent="0.3">
      <c r="A117" s="64"/>
      <c r="B117" s="64"/>
      <c r="C117" s="64"/>
      <c r="D117" s="64"/>
      <c r="E117" s="64"/>
      <c r="F117" s="65"/>
      <c r="G117" s="65"/>
      <c r="H117" s="65"/>
      <c r="I117" s="65"/>
    </row>
    <row r="118" spans="1:9" ht="15.6" x14ac:dyDescent="0.3">
      <c r="A118" s="64"/>
      <c r="B118" s="64"/>
      <c r="C118" s="64"/>
      <c r="D118" s="64"/>
      <c r="E118" s="64"/>
      <c r="F118" s="65"/>
      <c r="G118" s="65"/>
      <c r="H118" s="65"/>
      <c r="I118" s="65"/>
    </row>
    <row r="119" spans="1:9" ht="15.6" x14ac:dyDescent="0.3">
      <c r="A119" s="64"/>
      <c r="B119" s="64"/>
      <c r="C119" s="64"/>
      <c r="D119" s="64"/>
      <c r="E119" s="64"/>
      <c r="F119" s="65"/>
      <c r="G119" s="65"/>
      <c r="H119" s="65"/>
      <c r="I119" s="65"/>
    </row>
    <row r="120" spans="1:9" ht="15.6" x14ac:dyDescent="0.3">
      <c r="A120" s="64"/>
      <c r="B120" s="64"/>
      <c r="C120" s="64"/>
      <c r="D120" s="64"/>
      <c r="E120" s="64"/>
      <c r="F120" s="65"/>
      <c r="G120" s="65"/>
      <c r="H120" s="65"/>
      <c r="I120" s="65"/>
    </row>
    <row r="121" spans="1:9" ht="15.6" x14ac:dyDescent="0.3">
      <c r="A121" s="64"/>
      <c r="B121" s="64"/>
      <c r="C121" s="64"/>
      <c r="D121" s="64"/>
      <c r="E121" s="64"/>
      <c r="F121" s="65"/>
      <c r="G121" s="65"/>
      <c r="H121" s="65"/>
      <c r="I121" s="65"/>
    </row>
    <row r="122" spans="1:9" ht="15.6" x14ac:dyDescent="0.3">
      <c r="A122" s="64"/>
      <c r="B122" s="64"/>
      <c r="C122" s="64"/>
      <c r="D122" s="64"/>
      <c r="E122" s="64"/>
      <c r="F122" s="65"/>
      <c r="G122" s="65"/>
      <c r="H122" s="65"/>
      <c r="I122" s="65"/>
    </row>
    <row r="123" spans="1:9" ht="15.6" x14ac:dyDescent="0.3">
      <c r="A123" s="64"/>
      <c r="B123" s="64"/>
      <c r="C123" s="64"/>
      <c r="D123" s="64"/>
      <c r="E123" s="64"/>
      <c r="F123" s="65"/>
      <c r="G123" s="65"/>
      <c r="H123" s="65"/>
      <c r="I123" s="65"/>
    </row>
    <row r="124" spans="1:9" ht="15.6" x14ac:dyDescent="0.3">
      <c r="A124" s="64"/>
      <c r="B124" s="64"/>
      <c r="C124" s="64"/>
      <c r="D124" s="64"/>
      <c r="E124" s="64"/>
      <c r="F124" s="65"/>
      <c r="G124" s="65"/>
      <c r="H124" s="65"/>
      <c r="I124" s="65"/>
    </row>
    <row r="125" spans="1:9" ht="15.6" x14ac:dyDescent="0.3">
      <c r="A125" s="64"/>
      <c r="B125" s="64"/>
      <c r="C125" s="64"/>
      <c r="D125" s="64"/>
      <c r="E125" s="64"/>
      <c r="F125" s="65"/>
      <c r="G125" s="65"/>
      <c r="H125" s="65"/>
      <c r="I125" s="65"/>
    </row>
    <row r="126" spans="1:9" ht="15.6" x14ac:dyDescent="0.3">
      <c r="A126" s="64"/>
      <c r="B126" s="64"/>
      <c r="C126" s="64"/>
      <c r="D126" s="64"/>
      <c r="E126" s="64"/>
      <c r="F126" s="65"/>
      <c r="G126" s="65"/>
      <c r="H126" s="65"/>
      <c r="I126" s="65"/>
    </row>
    <row r="127" spans="1:9" ht="15.6" x14ac:dyDescent="0.3">
      <c r="A127" s="64"/>
      <c r="B127" s="64"/>
      <c r="C127" s="64"/>
      <c r="D127" s="64"/>
      <c r="E127" s="64"/>
      <c r="F127" s="65"/>
      <c r="G127" s="65"/>
      <c r="H127" s="65"/>
      <c r="I127" s="65"/>
    </row>
    <row r="128" spans="1:9" ht="15.6" x14ac:dyDescent="0.3">
      <c r="A128" s="64"/>
      <c r="B128" s="64"/>
      <c r="C128" s="64"/>
      <c r="D128" s="64"/>
      <c r="E128" s="64"/>
      <c r="F128" s="65"/>
      <c r="G128" s="65"/>
      <c r="H128" s="65"/>
      <c r="I128" s="65"/>
    </row>
    <row r="129" spans="1:9" ht="15.6" x14ac:dyDescent="0.3">
      <c r="A129" s="64"/>
      <c r="B129" s="64"/>
      <c r="C129" s="64"/>
      <c r="D129" s="64"/>
      <c r="E129" s="64"/>
      <c r="F129" s="65"/>
      <c r="G129" s="65"/>
      <c r="H129" s="65"/>
      <c r="I129" s="65"/>
    </row>
    <row r="130" spans="1:9" ht="15.6" x14ac:dyDescent="0.3">
      <c r="A130" s="64"/>
      <c r="B130" s="64"/>
      <c r="C130" s="64"/>
      <c r="D130" s="64"/>
      <c r="E130" s="64"/>
      <c r="F130" s="65"/>
      <c r="G130" s="65"/>
      <c r="H130" s="65"/>
      <c r="I130" s="65"/>
    </row>
    <row r="131" spans="1:9" ht="15.6" x14ac:dyDescent="0.3">
      <c r="A131" s="64"/>
      <c r="B131" s="64"/>
      <c r="C131" s="64"/>
      <c r="D131" s="64"/>
      <c r="E131" s="64"/>
      <c r="F131" s="65"/>
      <c r="G131" s="65"/>
      <c r="H131" s="65"/>
      <c r="I131" s="65"/>
    </row>
    <row r="132" spans="1:9" ht="15.6" x14ac:dyDescent="0.3">
      <c r="A132" s="64"/>
      <c r="B132" s="64"/>
      <c r="C132" s="64"/>
      <c r="D132" s="64"/>
      <c r="E132" s="64"/>
      <c r="F132" s="65"/>
      <c r="G132" s="65"/>
      <c r="H132" s="65"/>
      <c r="I132" s="65"/>
    </row>
    <row r="133" spans="1:9" ht="15.6" x14ac:dyDescent="0.3">
      <c r="A133" s="64"/>
      <c r="B133" s="64"/>
      <c r="C133" s="64"/>
      <c r="D133" s="64"/>
      <c r="E133" s="64"/>
      <c r="F133" s="65"/>
      <c r="G133" s="65"/>
      <c r="H133" s="65"/>
      <c r="I133" s="65"/>
    </row>
    <row r="134" spans="1:9" ht="15.6" x14ac:dyDescent="0.3">
      <c r="A134" s="64"/>
      <c r="B134" s="64"/>
      <c r="C134" s="64"/>
      <c r="D134" s="64"/>
      <c r="E134" s="64"/>
      <c r="F134" s="65"/>
      <c r="G134" s="65"/>
      <c r="H134" s="65"/>
      <c r="I134" s="65"/>
    </row>
    <row r="135" spans="1:9" ht="15.6" x14ac:dyDescent="0.3">
      <c r="A135" s="64"/>
      <c r="B135" s="64"/>
      <c r="C135" s="64"/>
      <c r="D135" s="64"/>
      <c r="E135" s="64"/>
      <c r="F135" s="65"/>
      <c r="G135" s="65"/>
      <c r="H135" s="65"/>
      <c r="I135" s="65"/>
    </row>
    <row r="136" spans="1:9" ht="15.6" x14ac:dyDescent="0.3">
      <c r="A136" s="64"/>
      <c r="B136" s="64"/>
      <c r="C136" s="64"/>
      <c r="D136" s="64"/>
      <c r="E136" s="64"/>
      <c r="F136" s="65"/>
      <c r="G136" s="65"/>
      <c r="H136" s="65"/>
      <c r="I136" s="65"/>
    </row>
    <row r="137" spans="1:9" ht="15.6" x14ac:dyDescent="0.3">
      <c r="A137" s="64"/>
      <c r="B137" s="64"/>
      <c r="C137" s="64"/>
      <c r="D137" s="64"/>
      <c r="E137" s="64"/>
      <c r="F137" s="65"/>
      <c r="G137" s="65"/>
      <c r="H137" s="65"/>
      <c r="I137" s="65"/>
    </row>
    <row r="138" spans="1:9" ht="15.6" x14ac:dyDescent="0.3">
      <c r="A138" s="64"/>
      <c r="B138" s="64"/>
      <c r="C138" s="64"/>
      <c r="D138" s="64"/>
      <c r="E138" s="64"/>
      <c r="F138" s="65"/>
      <c r="G138" s="65"/>
      <c r="H138" s="65"/>
      <c r="I138" s="65"/>
    </row>
    <row r="139" spans="1:9" ht="15.6" x14ac:dyDescent="0.3">
      <c r="A139" s="64"/>
      <c r="B139" s="64"/>
      <c r="C139" s="64"/>
      <c r="D139" s="64"/>
      <c r="E139" s="64"/>
      <c r="F139" s="65"/>
      <c r="G139" s="65"/>
      <c r="H139" s="65"/>
      <c r="I139" s="65"/>
    </row>
    <row r="140" spans="1:9" ht="15.6" x14ac:dyDescent="0.3">
      <c r="A140" s="64"/>
      <c r="B140" s="64"/>
      <c r="C140" s="64"/>
      <c r="D140" s="64"/>
      <c r="E140" s="64"/>
      <c r="F140" s="65"/>
      <c r="G140" s="65"/>
      <c r="H140" s="65"/>
      <c r="I140" s="65"/>
    </row>
    <row r="141" spans="1:9" ht="15.6" x14ac:dyDescent="0.3">
      <c r="A141" s="64"/>
      <c r="B141" s="64"/>
      <c r="C141" s="64"/>
      <c r="D141" s="64"/>
      <c r="E141" s="64"/>
      <c r="F141" s="65"/>
      <c r="G141" s="65"/>
      <c r="H141" s="65"/>
      <c r="I141" s="65"/>
    </row>
    <row r="142" spans="1:9" ht="15.6" x14ac:dyDescent="0.3">
      <c r="A142" s="64"/>
      <c r="B142" s="64"/>
      <c r="C142" s="64"/>
      <c r="D142" s="64"/>
      <c r="E142" s="64"/>
      <c r="F142" s="65"/>
      <c r="G142" s="65"/>
      <c r="H142" s="65"/>
      <c r="I142" s="65"/>
    </row>
    <row r="143" spans="1:9" ht="15.6" x14ac:dyDescent="0.3">
      <c r="A143" s="64"/>
      <c r="B143" s="64"/>
      <c r="C143" s="64"/>
      <c r="D143" s="64"/>
      <c r="E143" s="64"/>
      <c r="F143" s="65"/>
      <c r="G143" s="65"/>
      <c r="H143" s="65"/>
      <c r="I143" s="65"/>
    </row>
    <row r="144" spans="1:9" ht="15.6" x14ac:dyDescent="0.3">
      <c r="A144" s="64"/>
      <c r="B144" s="64"/>
      <c r="C144" s="64"/>
      <c r="D144" s="64"/>
      <c r="E144" s="64"/>
      <c r="F144" s="65"/>
      <c r="G144" s="65"/>
      <c r="H144" s="65"/>
      <c r="I144" s="65"/>
    </row>
    <row r="145" spans="1:9" ht="15.6" x14ac:dyDescent="0.3">
      <c r="A145" s="64"/>
      <c r="B145" s="64"/>
      <c r="C145" s="64"/>
      <c r="D145" s="64"/>
      <c r="E145" s="64"/>
      <c r="F145" s="65"/>
      <c r="G145" s="65"/>
      <c r="H145" s="65"/>
      <c r="I145" s="65"/>
    </row>
    <row r="146" spans="1:9" ht="15.6" x14ac:dyDescent="0.3">
      <c r="A146" s="64"/>
      <c r="B146" s="64"/>
      <c r="C146" s="64"/>
      <c r="D146" s="64"/>
      <c r="E146" s="64"/>
      <c r="F146" s="65"/>
      <c r="G146" s="65"/>
      <c r="H146" s="65"/>
      <c r="I146" s="65"/>
    </row>
    <row r="147" spans="1:9" ht="15.6" x14ac:dyDescent="0.3">
      <c r="A147" s="64"/>
      <c r="B147" s="64"/>
      <c r="C147" s="64"/>
      <c r="D147" s="64"/>
      <c r="E147" s="64"/>
      <c r="F147" s="65"/>
      <c r="G147" s="65"/>
      <c r="H147" s="65"/>
      <c r="I147" s="65"/>
    </row>
    <row r="148" spans="1:9" ht="15.6" x14ac:dyDescent="0.3">
      <c r="A148" s="64"/>
      <c r="B148" s="64"/>
      <c r="C148" s="64"/>
      <c r="D148" s="64"/>
      <c r="E148" s="64"/>
      <c r="F148" s="65"/>
      <c r="G148" s="65"/>
      <c r="H148" s="65"/>
      <c r="I148" s="65"/>
    </row>
    <row r="149" spans="1:9" ht="15.6" x14ac:dyDescent="0.3">
      <c r="A149" s="64"/>
      <c r="B149" s="64"/>
      <c r="C149" s="64"/>
      <c r="D149" s="64"/>
      <c r="E149" s="64"/>
      <c r="F149" s="65"/>
      <c r="G149" s="65"/>
      <c r="H149" s="65"/>
      <c r="I149" s="65"/>
    </row>
    <row r="150" spans="1:9" ht="15.6" x14ac:dyDescent="0.3">
      <c r="A150" s="64"/>
      <c r="B150" s="64"/>
      <c r="C150" s="64"/>
      <c r="D150" s="64"/>
      <c r="E150" s="64"/>
      <c r="F150" s="65"/>
      <c r="G150" s="65"/>
      <c r="H150" s="65"/>
      <c r="I150" s="65"/>
    </row>
    <row r="151" spans="1:9" ht="15.6" x14ac:dyDescent="0.3">
      <c r="A151" s="64"/>
      <c r="B151" s="64"/>
      <c r="C151" s="64"/>
      <c r="D151" s="64"/>
      <c r="E151" s="64"/>
      <c r="F151" s="65"/>
      <c r="G151" s="65"/>
      <c r="H151" s="65"/>
      <c r="I151" s="65"/>
    </row>
    <row r="152" spans="1:9" ht="15.6" x14ac:dyDescent="0.3">
      <c r="A152" s="64"/>
      <c r="B152" s="64"/>
      <c r="C152" s="64"/>
      <c r="D152" s="64"/>
      <c r="E152" s="64"/>
      <c r="F152" s="65"/>
      <c r="G152" s="65"/>
      <c r="H152" s="65"/>
      <c r="I152" s="65"/>
    </row>
    <row r="153" spans="1:9" ht="15.6" x14ac:dyDescent="0.3">
      <c r="A153" s="64"/>
      <c r="B153" s="64"/>
      <c r="C153" s="64"/>
      <c r="D153" s="64"/>
      <c r="E153" s="64"/>
      <c r="F153" s="65"/>
      <c r="G153" s="65"/>
      <c r="H153" s="65"/>
      <c r="I153" s="65"/>
    </row>
    <row r="154" spans="1:9" ht="15.6" x14ac:dyDescent="0.3">
      <c r="A154" s="64"/>
      <c r="B154" s="64"/>
      <c r="C154" s="64"/>
      <c r="D154" s="64"/>
      <c r="E154" s="64"/>
      <c r="F154" s="65"/>
      <c r="G154" s="65"/>
      <c r="H154" s="65"/>
      <c r="I154" s="65"/>
    </row>
    <row r="155" spans="1:9" ht="15.6" x14ac:dyDescent="0.3">
      <c r="A155" s="64"/>
      <c r="B155" s="64"/>
      <c r="C155" s="64"/>
      <c r="D155" s="64"/>
      <c r="E155" s="64"/>
      <c r="F155" s="65"/>
      <c r="G155" s="65"/>
      <c r="H155" s="65"/>
      <c r="I155" s="65"/>
    </row>
    <row r="156" spans="1:9" ht="15.6" x14ac:dyDescent="0.3">
      <c r="A156" s="64"/>
      <c r="B156" s="64"/>
      <c r="C156" s="64"/>
      <c r="D156" s="64"/>
      <c r="E156" s="64"/>
      <c r="F156" s="65"/>
      <c r="G156" s="65"/>
      <c r="H156" s="65"/>
      <c r="I156" s="65"/>
    </row>
    <row r="157" spans="1:9" ht="15.6" x14ac:dyDescent="0.3">
      <c r="A157" s="64"/>
      <c r="B157" s="64"/>
      <c r="C157" s="64"/>
      <c r="D157" s="64"/>
      <c r="E157" s="64"/>
      <c r="F157" s="65"/>
      <c r="G157" s="65"/>
      <c r="H157" s="65"/>
      <c r="I157" s="65"/>
    </row>
    <row r="158" spans="1:9" ht="15.6" x14ac:dyDescent="0.3">
      <c r="A158" s="64"/>
      <c r="B158" s="64"/>
      <c r="C158" s="64"/>
      <c r="D158" s="64"/>
      <c r="E158" s="64"/>
      <c r="F158" s="65"/>
      <c r="G158" s="65"/>
      <c r="H158" s="65"/>
      <c r="I158" s="65"/>
    </row>
    <row r="159" spans="1:9" ht="15.6" x14ac:dyDescent="0.3">
      <c r="A159" s="64"/>
      <c r="B159" s="64"/>
      <c r="C159" s="64"/>
      <c r="D159" s="64"/>
      <c r="E159" s="64"/>
      <c r="F159" s="65"/>
      <c r="G159" s="65"/>
      <c r="H159" s="65"/>
      <c r="I159" s="65"/>
    </row>
    <row r="160" spans="1:9" ht="15.6" x14ac:dyDescent="0.3">
      <c r="A160" s="64"/>
      <c r="B160" s="64"/>
      <c r="C160" s="64"/>
      <c r="D160" s="64"/>
      <c r="E160" s="64"/>
      <c r="F160" s="65"/>
      <c r="G160" s="65"/>
      <c r="H160" s="65"/>
      <c r="I160" s="65"/>
    </row>
    <row r="161" spans="1:9" ht="15.6" x14ac:dyDescent="0.3">
      <c r="A161" s="64"/>
      <c r="B161" s="64"/>
      <c r="C161" s="64"/>
      <c r="D161" s="64"/>
      <c r="E161" s="64"/>
      <c r="F161" s="65"/>
      <c r="G161" s="65"/>
      <c r="H161" s="65"/>
      <c r="I161" s="65"/>
    </row>
    <row r="162" spans="1:9" ht="15.6" x14ac:dyDescent="0.3">
      <c r="A162" s="64"/>
      <c r="B162" s="64"/>
      <c r="C162" s="64"/>
      <c r="D162" s="64"/>
      <c r="E162" s="64"/>
      <c r="F162" s="65"/>
      <c r="G162" s="65"/>
      <c r="H162" s="65"/>
      <c r="I162" s="65"/>
    </row>
    <row r="163" spans="1:9" ht="15.6" x14ac:dyDescent="0.3">
      <c r="A163" s="64"/>
      <c r="B163" s="64"/>
      <c r="C163" s="64"/>
      <c r="D163" s="64"/>
      <c r="E163" s="64"/>
      <c r="F163" s="65"/>
      <c r="G163" s="65"/>
      <c r="H163" s="65"/>
      <c r="I163" s="65"/>
    </row>
    <row r="164" spans="1:9" ht="15.6" x14ac:dyDescent="0.3">
      <c r="A164" s="64"/>
      <c r="B164" s="64"/>
      <c r="C164" s="64"/>
      <c r="D164" s="64"/>
      <c r="E164" s="64"/>
      <c r="F164" s="65"/>
      <c r="G164" s="65"/>
      <c r="H164" s="65"/>
      <c r="I164" s="65"/>
    </row>
    <row r="165" spans="1:9" ht="15.6" x14ac:dyDescent="0.3">
      <c r="A165" s="64"/>
      <c r="B165" s="64"/>
      <c r="C165" s="64"/>
      <c r="D165" s="64"/>
      <c r="E165" s="64"/>
      <c r="F165" s="65"/>
      <c r="G165" s="65"/>
      <c r="H165" s="65"/>
      <c r="I165" s="65"/>
    </row>
    <row r="166" spans="1:9" ht="15.6" x14ac:dyDescent="0.3">
      <c r="A166" s="64"/>
      <c r="B166" s="64"/>
      <c r="C166" s="64"/>
      <c r="D166" s="64"/>
      <c r="E166" s="64"/>
      <c r="F166" s="65"/>
      <c r="G166" s="65"/>
      <c r="H166" s="65"/>
      <c r="I166" s="65"/>
    </row>
    <row r="167" spans="1:9" ht="15.6" x14ac:dyDescent="0.3">
      <c r="A167" s="64"/>
      <c r="B167" s="64"/>
      <c r="C167" s="64"/>
      <c r="D167" s="64"/>
      <c r="E167" s="64"/>
      <c r="F167" s="65"/>
      <c r="G167" s="65"/>
      <c r="H167" s="65"/>
      <c r="I167" s="65"/>
    </row>
    <row r="168" spans="1:9" ht="15.6" x14ac:dyDescent="0.3">
      <c r="A168" s="64"/>
      <c r="B168" s="64"/>
      <c r="C168" s="64"/>
      <c r="D168" s="64"/>
      <c r="E168" s="64"/>
      <c r="F168" s="65"/>
      <c r="G168" s="65"/>
      <c r="H168" s="65"/>
      <c r="I168" s="65"/>
    </row>
    <row r="169" spans="1:9" ht="15.6" x14ac:dyDescent="0.3">
      <c r="A169" s="64"/>
      <c r="B169" s="64"/>
      <c r="C169" s="64"/>
      <c r="D169" s="64"/>
      <c r="E169" s="64"/>
      <c r="F169" s="65"/>
      <c r="G169" s="65"/>
      <c r="H169" s="65"/>
      <c r="I169" s="65"/>
    </row>
    <row r="170" spans="1:9" ht="15.6" x14ac:dyDescent="0.3">
      <c r="A170" s="64"/>
      <c r="B170" s="64"/>
      <c r="C170" s="64"/>
      <c r="D170" s="64"/>
      <c r="E170" s="64"/>
      <c r="F170" s="65"/>
      <c r="G170" s="65"/>
      <c r="H170" s="65"/>
      <c r="I170" s="65"/>
    </row>
    <row r="171" spans="1:9" ht="15.6" x14ac:dyDescent="0.3">
      <c r="A171" s="64"/>
      <c r="B171" s="64"/>
      <c r="C171" s="64"/>
      <c r="D171" s="64"/>
      <c r="E171" s="64"/>
      <c r="F171" s="65"/>
      <c r="G171" s="65"/>
      <c r="H171" s="65"/>
      <c r="I171" s="65"/>
    </row>
    <row r="172" spans="1:9" ht="15.6" x14ac:dyDescent="0.3">
      <c r="A172" s="64"/>
      <c r="B172" s="64"/>
      <c r="C172" s="64"/>
      <c r="D172" s="64"/>
      <c r="E172" s="64"/>
      <c r="F172" s="65"/>
      <c r="G172" s="65"/>
      <c r="H172" s="65"/>
      <c r="I172" s="65"/>
    </row>
    <row r="173" spans="1:9" ht="15.6" x14ac:dyDescent="0.3">
      <c r="A173" s="64"/>
      <c r="B173" s="64"/>
      <c r="C173" s="64"/>
      <c r="D173" s="64"/>
      <c r="E173" s="64"/>
      <c r="F173" s="65"/>
      <c r="G173" s="65"/>
      <c r="H173" s="65"/>
      <c r="I173" s="65"/>
    </row>
    <row r="174" spans="1:9" ht="15.6" x14ac:dyDescent="0.3">
      <c r="A174" s="64"/>
      <c r="B174" s="64"/>
      <c r="C174" s="64"/>
      <c r="D174" s="64"/>
      <c r="E174" s="64"/>
      <c r="F174" s="65"/>
      <c r="G174" s="65"/>
      <c r="H174" s="65"/>
      <c r="I174" s="65"/>
    </row>
    <row r="175" spans="1:9" ht="15.6" x14ac:dyDescent="0.3">
      <c r="A175" s="64"/>
      <c r="B175" s="64"/>
      <c r="C175" s="64"/>
      <c r="D175" s="64"/>
      <c r="E175" s="64"/>
      <c r="F175" s="65"/>
      <c r="G175" s="65"/>
      <c r="H175" s="65"/>
      <c r="I175" s="65"/>
    </row>
    <row r="176" spans="1:9" ht="15.6" x14ac:dyDescent="0.3">
      <c r="A176" s="64"/>
      <c r="B176" s="64"/>
      <c r="C176" s="64"/>
      <c r="D176" s="64"/>
      <c r="E176" s="64"/>
      <c r="F176" s="65"/>
      <c r="G176" s="65"/>
      <c r="H176" s="65"/>
      <c r="I176" s="65"/>
    </row>
    <row r="177" spans="1:9" ht="15.6" x14ac:dyDescent="0.3">
      <c r="A177" s="64"/>
      <c r="B177" s="64"/>
      <c r="C177" s="64"/>
      <c r="D177" s="64"/>
      <c r="E177" s="64"/>
      <c r="F177" s="65"/>
      <c r="G177" s="65"/>
      <c r="H177" s="65"/>
      <c r="I177" s="65"/>
    </row>
    <row r="178" spans="1:9" ht="15.6" x14ac:dyDescent="0.3">
      <c r="A178" s="64"/>
      <c r="B178" s="64"/>
      <c r="C178" s="64"/>
      <c r="D178" s="64"/>
      <c r="E178" s="64"/>
      <c r="F178" s="65"/>
      <c r="G178" s="65"/>
      <c r="H178" s="65"/>
      <c r="I178" s="65"/>
    </row>
    <row r="179" spans="1:9" ht="15.6" x14ac:dyDescent="0.3">
      <c r="A179" s="64"/>
      <c r="B179" s="64"/>
      <c r="C179" s="64"/>
      <c r="D179" s="64"/>
      <c r="E179" s="64"/>
      <c r="F179" s="65"/>
      <c r="G179" s="65"/>
      <c r="H179" s="65"/>
      <c r="I179" s="65"/>
    </row>
    <row r="180" spans="1:9" ht="15.6" x14ac:dyDescent="0.3">
      <c r="A180" s="64"/>
      <c r="B180" s="64"/>
      <c r="C180" s="64"/>
      <c r="D180" s="64"/>
      <c r="E180" s="64"/>
      <c r="F180" s="65"/>
      <c r="G180" s="65"/>
      <c r="H180" s="65"/>
      <c r="I180" s="65"/>
    </row>
    <row r="181" spans="1:9" ht="15.6" x14ac:dyDescent="0.3">
      <c r="A181" s="64"/>
      <c r="B181" s="64"/>
      <c r="C181" s="64"/>
      <c r="D181" s="64"/>
      <c r="E181" s="64"/>
      <c r="F181" s="65"/>
      <c r="G181" s="65"/>
      <c r="H181" s="65"/>
      <c r="I181" s="65"/>
    </row>
    <row r="182" spans="1:9" ht="15.6" x14ac:dyDescent="0.3">
      <c r="A182" s="64"/>
      <c r="B182" s="64"/>
      <c r="C182" s="64"/>
      <c r="D182" s="64"/>
      <c r="E182" s="64"/>
      <c r="F182" s="65"/>
      <c r="G182" s="65"/>
      <c r="H182" s="65"/>
      <c r="I182" s="65"/>
    </row>
    <row r="183" spans="1:9" ht="15.6" x14ac:dyDescent="0.3">
      <c r="A183" s="64"/>
      <c r="B183" s="64"/>
      <c r="C183" s="64"/>
      <c r="D183" s="64"/>
      <c r="E183" s="64"/>
      <c r="F183" s="65"/>
      <c r="G183" s="65"/>
      <c r="H183" s="65"/>
      <c r="I183" s="65"/>
    </row>
    <row r="184" spans="1:9" ht="15.6" x14ac:dyDescent="0.3">
      <c r="A184" s="64"/>
      <c r="B184" s="64"/>
      <c r="C184" s="64"/>
      <c r="D184" s="64"/>
      <c r="E184" s="64"/>
      <c r="F184" s="65"/>
      <c r="G184" s="65"/>
      <c r="H184" s="65"/>
      <c r="I184" s="65"/>
    </row>
    <row r="185" spans="1:9" ht="15.6" x14ac:dyDescent="0.3">
      <c r="A185" s="64"/>
      <c r="B185" s="64"/>
      <c r="C185" s="64"/>
      <c r="D185" s="64"/>
      <c r="E185" s="64"/>
      <c r="F185" s="65"/>
      <c r="G185" s="65"/>
      <c r="H185" s="65"/>
      <c r="I185" s="65"/>
    </row>
    <row r="186" spans="1:9" ht="15.6" x14ac:dyDescent="0.3">
      <c r="A186" s="64"/>
      <c r="B186" s="64"/>
      <c r="C186" s="64"/>
      <c r="D186" s="64"/>
      <c r="E186" s="64"/>
      <c r="F186" s="65"/>
      <c r="G186" s="65"/>
      <c r="H186" s="65"/>
      <c r="I186" s="65"/>
    </row>
    <row r="187" spans="1:9" ht="15.6" x14ac:dyDescent="0.3">
      <c r="A187" s="64"/>
      <c r="B187" s="64"/>
      <c r="C187" s="64"/>
      <c r="D187" s="64"/>
      <c r="E187" s="64"/>
      <c r="F187" s="65"/>
      <c r="G187" s="65"/>
      <c r="H187" s="65"/>
      <c r="I187" s="65"/>
    </row>
    <row r="188" spans="1:9" ht="15.6" x14ac:dyDescent="0.3">
      <c r="A188" s="64"/>
      <c r="B188" s="64"/>
      <c r="C188" s="64"/>
      <c r="D188" s="64"/>
      <c r="E188" s="64"/>
      <c r="F188" s="65"/>
      <c r="G188" s="65"/>
      <c r="H188" s="65"/>
      <c r="I188" s="65"/>
    </row>
    <row r="189" spans="1:9" ht="15.6" x14ac:dyDescent="0.3">
      <c r="A189" s="64"/>
      <c r="B189" s="64"/>
      <c r="C189" s="64"/>
      <c r="D189" s="64"/>
      <c r="E189" s="64"/>
      <c r="F189" s="65"/>
      <c r="G189" s="65"/>
      <c r="H189" s="65"/>
      <c r="I189" s="65"/>
    </row>
    <row r="190" spans="1:9" ht="15.6" x14ac:dyDescent="0.3">
      <c r="A190" s="64"/>
      <c r="B190" s="64"/>
      <c r="C190" s="64"/>
      <c r="D190" s="64"/>
      <c r="E190" s="64"/>
      <c r="F190" s="65"/>
      <c r="G190" s="65"/>
      <c r="H190" s="65"/>
      <c r="I190" s="65"/>
    </row>
    <row r="191" spans="1:9" ht="15.6" x14ac:dyDescent="0.3">
      <c r="A191" s="64"/>
      <c r="B191" s="64"/>
      <c r="C191" s="64"/>
      <c r="D191" s="64"/>
      <c r="E191" s="64"/>
      <c r="F191" s="65"/>
      <c r="G191" s="65"/>
      <c r="H191" s="65"/>
      <c r="I191" s="65"/>
    </row>
    <row r="192" spans="1:9" ht="15.6" x14ac:dyDescent="0.3">
      <c r="A192" s="64"/>
      <c r="B192" s="64"/>
      <c r="C192" s="64"/>
      <c r="D192" s="64"/>
      <c r="E192" s="64"/>
      <c r="F192" s="65"/>
      <c r="G192" s="65"/>
      <c r="H192" s="65"/>
      <c r="I192" s="65"/>
    </row>
    <row r="193" spans="1:9" ht="15.6" x14ac:dyDescent="0.3">
      <c r="A193" s="64"/>
      <c r="B193" s="64"/>
      <c r="C193" s="64"/>
      <c r="D193" s="64"/>
      <c r="E193" s="64"/>
      <c r="F193" s="65"/>
      <c r="G193" s="65"/>
      <c r="H193" s="65"/>
      <c r="I193" s="65"/>
    </row>
    <row r="194" spans="1:9" ht="15.6" x14ac:dyDescent="0.3">
      <c r="A194" s="64"/>
      <c r="B194" s="64"/>
      <c r="C194" s="64"/>
      <c r="D194" s="64"/>
      <c r="E194" s="64"/>
      <c r="F194" s="65"/>
      <c r="G194" s="65"/>
      <c r="H194" s="65"/>
      <c r="I194" s="65"/>
    </row>
    <row r="195" spans="1:9" ht="15.6" x14ac:dyDescent="0.3">
      <c r="A195" s="64"/>
      <c r="B195" s="64"/>
      <c r="C195" s="64"/>
      <c r="D195" s="64"/>
      <c r="E195" s="64"/>
      <c r="F195" s="65"/>
      <c r="G195" s="65"/>
      <c r="H195" s="65"/>
      <c r="I195" s="65"/>
    </row>
    <row r="196" spans="1:9" ht="15.6" x14ac:dyDescent="0.3">
      <c r="A196" s="64"/>
      <c r="B196" s="64"/>
      <c r="C196" s="64"/>
      <c r="D196" s="64"/>
      <c r="E196" s="64"/>
      <c r="F196" s="65"/>
      <c r="G196" s="65"/>
      <c r="H196" s="65"/>
      <c r="I196" s="65"/>
    </row>
    <row r="197" spans="1:9" ht="15.6" x14ac:dyDescent="0.3">
      <c r="A197" s="64"/>
      <c r="B197" s="64"/>
      <c r="C197" s="64"/>
      <c r="D197" s="64"/>
      <c r="E197" s="64"/>
      <c r="F197" s="65"/>
      <c r="G197" s="65"/>
      <c r="H197" s="65"/>
      <c r="I197" s="65"/>
    </row>
    <row r="198" spans="1:9" ht="15.6" x14ac:dyDescent="0.3">
      <c r="A198" s="64"/>
      <c r="B198" s="64"/>
      <c r="C198" s="64"/>
      <c r="D198" s="64"/>
      <c r="E198" s="64"/>
      <c r="F198" s="65"/>
      <c r="G198" s="65"/>
      <c r="H198" s="65"/>
      <c r="I198" s="65"/>
    </row>
    <row r="199" spans="1:9" ht="15.6" x14ac:dyDescent="0.3">
      <c r="A199" s="64"/>
      <c r="B199" s="64"/>
      <c r="C199" s="64"/>
      <c r="D199" s="64"/>
      <c r="E199" s="64"/>
      <c r="F199" s="65"/>
      <c r="G199" s="65"/>
      <c r="H199" s="65"/>
      <c r="I199" s="65"/>
    </row>
    <row r="200" spans="1:9" ht="15.6" x14ac:dyDescent="0.3">
      <c r="A200" s="64"/>
      <c r="B200" s="64"/>
      <c r="C200" s="64"/>
      <c r="D200" s="64"/>
      <c r="E200" s="64"/>
      <c r="F200" s="65"/>
      <c r="G200" s="65"/>
      <c r="H200" s="65"/>
      <c r="I200" s="65"/>
    </row>
    <row r="201" spans="1:9" ht="15.6" x14ac:dyDescent="0.3">
      <c r="A201" s="64"/>
      <c r="B201" s="64"/>
      <c r="C201" s="64"/>
      <c r="D201" s="64"/>
      <c r="E201" s="64"/>
      <c r="F201" s="65"/>
      <c r="G201" s="65"/>
      <c r="H201" s="65"/>
      <c r="I201" s="65"/>
    </row>
    <row r="202" spans="1:9" ht="15.6" x14ac:dyDescent="0.3">
      <c r="A202" s="64"/>
      <c r="B202" s="64"/>
      <c r="C202" s="64"/>
      <c r="D202" s="64"/>
      <c r="E202" s="64"/>
      <c r="F202" s="65"/>
      <c r="G202" s="65"/>
      <c r="H202" s="65"/>
      <c r="I202" s="65"/>
    </row>
    <row r="203" spans="1:9" ht="15.6" x14ac:dyDescent="0.3">
      <c r="A203" s="64"/>
      <c r="B203" s="64"/>
      <c r="C203" s="64"/>
      <c r="D203" s="64"/>
      <c r="E203" s="64"/>
      <c r="F203" s="65"/>
      <c r="G203" s="65"/>
      <c r="H203" s="65"/>
      <c r="I203" s="65"/>
    </row>
    <row r="204" spans="1:9" ht="15.6" x14ac:dyDescent="0.3">
      <c r="A204" s="64"/>
      <c r="B204" s="64"/>
      <c r="C204" s="64"/>
      <c r="D204" s="64"/>
      <c r="E204" s="64"/>
      <c r="F204" s="65"/>
      <c r="G204" s="65"/>
      <c r="H204" s="65"/>
      <c r="I204" s="65"/>
    </row>
    <row r="205" spans="1:9" ht="15.6" x14ac:dyDescent="0.3">
      <c r="A205" s="64"/>
      <c r="B205" s="64"/>
      <c r="C205" s="64"/>
      <c r="D205" s="64"/>
      <c r="E205" s="64"/>
      <c r="F205" s="65"/>
      <c r="G205" s="65"/>
      <c r="H205" s="65"/>
      <c r="I205" s="65"/>
    </row>
    <row r="206" spans="1:9" ht="15.6" x14ac:dyDescent="0.3">
      <c r="A206" s="64"/>
      <c r="B206" s="64"/>
      <c r="C206" s="64"/>
      <c r="D206" s="64"/>
      <c r="E206" s="64"/>
      <c r="F206" s="65"/>
      <c r="G206" s="65"/>
      <c r="H206" s="65"/>
      <c r="I206" s="65"/>
    </row>
    <row r="207" spans="1:9" ht="15.6" x14ac:dyDescent="0.3">
      <c r="A207" s="64"/>
      <c r="B207" s="64"/>
      <c r="C207" s="64"/>
      <c r="D207" s="64"/>
      <c r="E207" s="64"/>
      <c r="F207" s="65"/>
      <c r="G207" s="65"/>
      <c r="H207" s="65"/>
      <c r="I207" s="65"/>
    </row>
    <row r="208" spans="1:9" ht="15.6" x14ac:dyDescent="0.3">
      <c r="A208" s="64"/>
      <c r="B208" s="64"/>
      <c r="C208" s="64"/>
      <c r="D208" s="64"/>
      <c r="E208" s="64"/>
      <c r="F208" s="65"/>
      <c r="G208" s="65"/>
      <c r="H208" s="65"/>
      <c r="I208" s="65"/>
    </row>
    <row r="209" spans="1:9" ht="15.6" x14ac:dyDescent="0.3">
      <c r="A209" s="64"/>
      <c r="B209" s="64"/>
      <c r="C209" s="64"/>
      <c r="D209" s="64"/>
      <c r="E209" s="64"/>
      <c r="F209" s="65"/>
      <c r="G209" s="65"/>
      <c r="H209" s="65"/>
      <c r="I209" s="65"/>
    </row>
    <row r="210" spans="1:9" ht="15.6" x14ac:dyDescent="0.3">
      <c r="A210" s="64"/>
      <c r="B210" s="64"/>
      <c r="C210" s="64"/>
      <c r="D210" s="64"/>
      <c r="E210" s="64"/>
      <c r="F210" s="65"/>
      <c r="G210" s="65"/>
      <c r="H210" s="65"/>
      <c r="I210" s="65"/>
    </row>
    <row r="211" spans="1:9" ht="15.6" x14ac:dyDescent="0.3">
      <c r="A211" s="64"/>
      <c r="B211" s="64"/>
      <c r="C211" s="64"/>
      <c r="D211" s="64"/>
      <c r="E211" s="64"/>
      <c r="F211" s="65"/>
      <c r="G211" s="65"/>
      <c r="H211" s="65"/>
      <c r="I211" s="65"/>
    </row>
    <row r="212" spans="1:9" ht="15.6" x14ac:dyDescent="0.3">
      <c r="A212" s="64"/>
      <c r="B212" s="64"/>
      <c r="C212" s="64"/>
      <c r="D212" s="64"/>
      <c r="E212" s="64"/>
      <c r="F212" s="65"/>
      <c r="G212" s="65"/>
      <c r="H212" s="65"/>
      <c r="I212" s="65"/>
    </row>
    <row r="213" spans="1:9" ht="15.6" x14ac:dyDescent="0.3">
      <c r="A213" s="64"/>
      <c r="B213" s="64"/>
      <c r="C213" s="64"/>
      <c r="D213" s="64"/>
      <c r="E213" s="64"/>
      <c r="F213" s="65"/>
      <c r="G213" s="65"/>
      <c r="H213" s="65"/>
      <c r="I213" s="65"/>
    </row>
    <row r="214" spans="1:9" ht="15.6" x14ac:dyDescent="0.3">
      <c r="A214" s="64"/>
      <c r="B214" s="64"/>
      <c r="C214" s="64"/>
      <c r="D214" s="64"/>
      <c r="E214" s="64"/>
      <c r="F214" s="65"/>
      <c r="G214" s="65"/>
      <c r="H214" s="65"/>
      <c r="I214" s="65"/>
    </row>
    <row r="215" spans="1:9" ht="15.6" x14ac:dyDescent="0.3">
      <c r="A215" s="64"/>
      <c r="B215" s="64"/>
      <c r="C215" s="64"/>
      <c r="D215" s="64"/>
      <c r="E215" s="64"/>
      <c r="F215" s="65"/>
      <c r="G215" s="65"/>
      <c r="H215" s="65"/>
      <c r="I215" s="65"/>
    </row>
    <row r="216" spans="1:9" ht="15.6" x14ac:dyDescent="0.3">
      <c r="A216" s="64"/>
      <c r="B216" s="64"/>
      <c r="C216" s="64"/>
      <c r="D216" s="64"/>
      <c r="E216" s="64"/>
      <c r="F216" s="65"/>
      <c r="G216" s="65"/>
      <c r="H216" s="65"/>
      <c r="I216" s="65"/>
    </row>
    <row r="217" spans="1:9" ht="15.6" x14ac:dyDescent="0.3">
      <c r="A217" s="64"/>
      <c r="B217" s="64"/>
      <c r="C217" s="64"/>
      <c r="D217" s="64"/>
      <c r="E217" s="64"/>
      <c r="F217" s="65"/>
      <c r="G217" s="65"/>
      <c r="H217" s="65"/>
      <c r="I217" s="65"/>
    </row>
    <row r="218" spans="1:9" ht="15.6" x14ac:dyDescent="0.3">
      <c r="A218" s="64"/>
      <c r="B218" s="64"/>
      <c r="C218" s="64"/>
      <c r="D218" s="64"/>
      <c r="E218" s="64"/>
      <c r="F218" s="65"/>
      <c r="G218" s="65"/>
      <c r="H218" s="65"/>
      <c r="I218" s="65"/>
    </row>
    <row r="219" spans="1:9" ht="15.6" x14ac:dyDescent="0.3">
      <c r="A219" s="64"/>
      <c r="B219" s="64"/>
      <c r="C219" s="64"/>
      <c r="D219" s="64"/>
      <c r="E219" s="64"/>
      <c r="F219" s="65"/>
      <c r="G219" s="65"/>
      <c r="H219" s="65"/>
      <c r="I219" s="65"/>
    </row>
    <row r="220" spans="1:9" ht="15.6" x14ac:dyDescent="0.3">
      <c r="A220" s="64"/>
      <c r="B220" s="64"/>
      <c r="C220" s="64"/>
      <c r="D220" s="64"/>
      <c r="E220" s="64"/>
      <c r="F220" s="65"/>
      <c r="G220" s="65"/>
      <c r="H220" s="65"/>
      <c r="I220" s="65"/>
    </row>
    <row r="221" spans="1:9" ht="15.6" x14ac:dyDescent="0.3">
      <c r="A221" s="64"/>
      <c r="B221" s="64"/>
      <c r="C221" s="64"/>
      <c r="D221" s="64"/>
      <c r="E221" s="64"/>
      <c r="F221" s="65"/>
      <c r="G221" s="65"/>
      <c r="H221" s="65"/>
      <c r="I221" s="65"/>
    </row>
    <row r="222" spans="1:9" ht="15.6" x14ac:dyDescent="0.3">
      <c r="A222" s="64"/>
      <c r="B222" s="64"/>
      <c r="C222" s="64"/>
      <c r="D222" s="64"/>
      <c r="E222" s="64"/>
      <c r="F222" s="65"/>
      <c r="G222" s="65"/>
      <c r="H222" s="65"/>
      <c r="I222" s="65"/>
    </row>
    <row r="223" spans="1:9" ht="15.6" x14ac:dyDescent="0.3">
      <c r="A223" s="64"/>
      <c r="B223" s="64"/>
      <c r="C223" s="64"/>
      <c r="D223" s="64"/>
      <c r="E223" s="64"/>
      <c r="F223" s="65"/>
      <c r="G223" s="65"/>
      <c r="H223" s="65"/>
      <c r="I223" s="65"/>
    </row>
    <row r="224" spans="1:9" ht="15.6" x14ac:dyDescent="0.3">
      <c r="A224" s="64"/>
      <c r="B224" s="64"/>
      <c r="C224" s="64"/>
      <c r="D224" s="64"/>
      <c r="E224" s="64"/>
      <c r="F224" s="65"/>
      <c r="G224" s="65"/>
      <c r="H224" s="65"/>
      <c r="I224" s="65"/>
    </row>
    <row r="225" spans="1:9" ht="15.6" x14ac:dyDescent="0.3">
      <c r="A225" s="64"/>
      <c r="B225" s="64"/>
      <c r="C225" s="64"/>
      <c r="D225" s="64"/>
      <c r="E225" s="64"/>
      <c r="F225" s="65"/>
      <c r="G225" s="65"/>
      <c r="H225" s="65"/>
      <c r="I225" s="65"/>
    </row>
    <row r="226" spans="1:9" ht="15.6" x14ac:dyDescent="0.3">
      <c r="A226" s="64"/>
      <c r="B226" s="64"/>
      <c r="C226" s="64"/>
      <c r="D226" s="64"/>
      <c r="E226" s="64"/>
      <c r="F226" s="65"/>
      <c r="G226" s="65"/>
      <c r="H226" s="65"/>
      <c r="I226" s="65"/>
    </row>
    <row r="227" spans="1:9" ht="15.6" x14ac:dyDescent="0.3">
      <c r="A227" s="64"/>
      <c r="B227" s="64"/>
      <c r="C227" s="64"/>
      <c r="D227" s="64"/>
      <c r="E227" s="64"/>
      <c r="F227" s="65"/>
      <c r="G227" s="65"/>
      <c r="H227" s="65"/>
      <c r="I227" s="65"/>
    </row>
    <row r="228" spans="1:9" ht="15.6" x14ac:dyDescent="0.3">
      <c r="A228" s="64"/>
      <c r="B228" s="64"/>
      <c r="C228" s="64"/>
      <c r="D228" s="64"/>
      <c r="E228" s="64"/>
      <c r="F228" s="65"/>
      <c r="G228" s="65"/>
      <c r="H228" s="65"/>
      <c r="I228" s="65"/>
    </row>
    <row r="229" spans="1:9" ht="15.6" x14ac:dyDescent="0.3">
      <c r="A229" s="64"/>
      <c r="B229" s="64"/>
      <c r="C229" s="64"/>
      <c r="D229" s="64"/>
      <c r="E229" s="64"/>
      <c r="F229" s="65"/>
      <c r="G229" s="65"/>
      <c r="H229" s="65"/>
      <c r="I229" s="65"/>
    </row>
    <row r="230" spans="1:9" ht="15.6" x14ac:dyDescent="0.3">
      <c r="A230" s="64"/>
      <c r="B230" s="64"/>
      <c r="C230" s="64"/>
      <c r="D230" s="64"/>
      <c r="E230" s="64"/>
      <c r="F230" s="65"/>
      <c r="G230" s="65"/>
      <c r="H230" s="65"/>
      <c r="I230" s="65"/>
    </row>
    <row r="231" spans="1:9" ht="15.6" x14ac:dyDescent="0.3">
      <c r="A231" s="64"/>
      <c r="B231" s="64"/>
      <c r="C231" s="64"/>
      <c r="D231" s="64"/>
      <c r="E231" s="64"/>
      <c r="F231" s="65"/>
      <c r="G231" s="65"/>
      <c r="H231" s="65"/>
      <c r="I231" s="65"/>
    </row>
    <row r="232" spans="1:9" ht="15.6" x14ac:dyDescent="0.3">
      <c r="A232" s="64"/>
      <c r="B232" s="64"/>
      <c r="C232" s="64"/>
      <c r="D232" s="64"/>
      <c r="E232" s="64"/>
      <c r="F232" s="65"/>
      <c r="G232" s="65"/>
      <c r="H232" s="65"/>
      <c r="I232" s="65"/>
    </row>
    <row r="233" spans="1:9" ht="15.6" x14ac:dyDescent="0.3">
      <c r="A233" s="64"/>
      <c r="B233" s="64"/>
      <c r="C233" s="64"/>
      <c r="D233" s="64"/>
      <c r="E233" s="64"/>
      <c r="F233" s="65"/>
      <c r="G233" s="65"/>
      <c r="H233" s="65"/>
      <c r="I233" s="65"/>
    </row>
    <row r="234" spans="1:9" ht="15.6" x14ac:dyDescent="0.3">
      <c r="A234" s="64"/>
      <c r="B234" s="64"/>
      <c r="C234" s="64"/>
      <c r="D234" s="64"/>
      <c r="E234" s="64"/>
      <c r="F234" s="65"/>
      <c r="G234" s="65"/>
      <c r="H234" s="65"/>
      <c r="I234" s="65"/>
    </row>
    <row r="235" spans="1:9" ht="15.6" x14ac:dyDescent="0.3">
      <c r="A235" s="64"/>
      <c r="B235" s="64"/>
      <c r="C235" s="64"/>
      <c r="D235" s="64"/>
      <c r="E235" s="64"/>
      <c r="F235" s="65"/>
      <c r="G235" s="65"/>
      <c r="H235" s="65"/>
      <c r="I235" s="65"/>
    </row>
    <row r="236" spans="1:9" ht="15.6" x14ac:dyDescent="0.3">
      <c r="A236" s="64"/>
      <c r="B236" s="64"/>
      <c r="C236" s="64"/>
      <c r="D236" s="64"/>
      <c r="E236" s="64"/>
      <c r="F236" s="65"/>
      <c r="G236" s="65"/>
      <c r="H236" s="65"/>
      <c r="I236" s="65"/>
    </row>
    <row r="237" spans="1:9" ht="15.6" x14ac:dyDescent="0.3">
      <c r="A237" s="64"/>
      <c r="B237" s="64"/>
      <c r="C237" s="64"/>
      <c r="D237" s="64"/>
      <c r="E237" s="64"/>
      <c r="F237" s="65"/>
      <c r="G237" s="65"/>
      <c r="H237" s="65"/>
      <c r="I237" s="65"/>
    </row>
    <row r="238" spans="1:9" ht="15.6" x14ac:dyDescent="0.3">
      <c r="A238" s="64"/>
      <c r="B238" s="64"/>
      <c r="C238" s="64"/>
      <c r="D238" s="64"/>
      <c r="E238" s="64"/>
      <c r="F238" s="65"/>
      <c r="G238" s="65"/>
      <c r="H238" s="65"/>
      <c r="I238" s="65"/>
    </row>
    <row r="239" spans="1:9" ht="15.6" x14ac:dyDescent="0.3">
      <c r="A239" s="64"/>
      <c r="B239" s="64"/>
      <c r="C239" s="64"/>
      <c r="D239" s="64"/>
      <c r="E239" s="64"/>
      <c r="F239" s="65"/>
      <c r="G239" s="65"/>
      <c r="H239" s="65"/>
      <c r="I239" s="65"/>
    </row>
    <row r="240" spans="1:9" ht="15.6" x14ac:dyDescent="0.3">
      <c r="A240" s="64"/>
      <c r="B240" s="64"/>
      <c r="C240" s="64"/>
      <c r="D240" s="64"/>
      <c r="E240" s="64"/>
      <c r="F240" s="65"/>
      <c r="G240" s="65"/>
      <c r="H240" s="65"/>
      <c r="I240" s="65"/>
    </row>
    <row r="241" spans="1:9" ht="15.6" x14ac:dyDescent="0.3">
      <c r="A241" s="64"/>
      <c r="B241" s="64"/>
      <c r="C241" s="64"/>
      <c r="D241" s="64"/>
      <c r="E241" s="64"/>
      <c r="F241" s="65"/>
      <c r="G241" s="65"/>
      <c r="H241" s="65"/>
      <c r="I241" s="65"/>
    </row>
    <row r="242" spans="1:9" ht="15.6" x14ac:dyDescent="0.3">
      <c r="A242" s="64"/>
      <c r="B242" s="64"/>
      <c r="C242" s="64"/>
      <c r="D242" s="64"/>
      <c r="E242" s="64"/>
      <c r="F242" s="65"/>
      <c r="G242" s="65"/>
      <c r="H242" s="65"/>
      <c r="I242" s="65"/>
    </row>
    <row r="243" spans="1:9" ht="15.6" x14ac:dyDescent="0.3">
      <c r="A243" s="64"/>
      <c r="B243" s="64"/>
      <c r="C243" s="64"/>
      <c r="D243" s="64"/>
      <c r="E243" s="64"/>
      <c r="F243" s="65"/>
      <c r="G243" s="65"/>
      <c r="H243" s="65"/>
      <c r="I243" s="65"/>
    </row>
    <row r="244" spans="1:9" ht="15.6" x14ac:dyDescent="0.3">
      <c r="A244" s="64"/>
      <c r="B244" s="64"/>
      <c r="C244" s="64"/>
      <c r="D244" s="64"/>
      <c r="E244" s="64"/>
      <c r="F244" s="65"/>
      <c r="G244" s="65"/>
      <c r="H244" s="65"/>
      <c r="I244" s="65"/>
    </row>
    <row r="245" spans="1:9" ht="15.6" x14ac:dyDescent="0.3">
      <c r="A245" s="64"/>
      <c r="B245" s="64"/>
      <c r="C245" s="64"/>
      <c r="D245" s="64"/>
      <c r="E245" s="64"/>
      <c r="F245" s="65"/>
      <c r="G245" s="65"/>
      <c r="H245" s="65"/>
      <c r="I245" s="65"/>
    </row>
    <row r="246" spans="1:9" ht="15.6" x14ac:dyDescent="0.3">
      <c r="A246" s="64"/>
      <c r="B246" s="64"/>
      <c r="C246" s="64"/>
      <c r="D246" s="64"/>
      <c r="E246" s="64"/>
      <c r="F246" s="65"/>
      <c r="G246" s="65"/>
      <c r="H246" s="65"/>
      <c r="I246" s="65"/>
    </row>
    <row r="247" spans="1:9" ht="15.6" x14ac:dyDescent="0.3">
      <c r="A247" s="64"/>
      <c r="B247" s="64"/>
      <c r="C247" s="64"/>
      <c r="D247" s="64"/>
      <c r="E247" s="64"/>
      <c r="F247" s="65"/>
      <c r="G247" s="65"/>
      <c r="H247" s="65"/>
      <c r="I247" s="65"/>
    </row>
    <row r="248" spans="1:9" ht="15.6" x14ac:dyDescent="0.3">
      <c r="A248" s="64"/>
      <c r="B248" s="64"/>
      <c r="C248" s="64"/>
      <c r="D248" s="64"/>
      <c r="E248" s="64"/>
      <c r="F248" s="65"/>
      <c r="G248" s="65"/>
      <c r="H248" s="65"/>
      <c r="I248" s="65"/>
    </row>
    <row r="249" spans="1:9" ht="15.6" x14ac:dyDescent="0.3">
      <c r="A249" s="64"/>
      <c r="B249" s="64"/>
      <c r="C249" s="64"/>
      <c r="D249" s="64"/>
      <c r="E249" s="64"/>
      <c r="F249" s="65"/>
      <c r="G249" s="65"/>
      <c r="H249" s="65"/>
      <c r="I249" s="65"/>
    </row>
    <row r="250" spans="1:9" ht="15.6" x14ac:dyDescent="0.3">
      <c r="A250" s="64"/>
      <c r="B250" s="64"/>
      <c r="C250" s="64"/>
      <c r="D250" s="64"/>
      <c r="E250" s="64"/>
      <c r="F250" s="65"/>
      <c r="G250" s="65"/>
      <c r="H250" s="65"/>
      <c r="I250" s="65"/>
    </row>
    <row r="251" spans="1:9" ht="15.6" x14ac:dyDescent="0.3">
      <c r="A251" s="64"/>
      <c r="B251" s="64"/>
      <c r="C251" s="64"/>
      <c r="D251" s="64"/>
      <c r="E251" s="64"/>
      <c r="F251" s="65"/>
      <c r="G251" s="65"/>
      <c r="H251" s="65"/>
      <c r="I251" s="65"/>
    </row>
    <row r="252" spans="1:9" ht="15.6" x14ac:dyDescent="0.3">
      <c r="A252" s="64"/>
      <c r="B252" s="64"/>
      <c r="C252" s="64"/>
      <c r="D252" s="64"/>
      <c r="E252" s="64"/>
      <c r="F252" s="65"/>
      <c r="G252" s="65"/>
      <c r="H252" s="65"/>
      <c r="I252" s="65"/>
    </row>
    <row r="253" spans="1:9" ht="15.6" x14ac:dyDescent="0.3">
      <c r="A253" s="64"/>
      <c r="B253" s="64"/>
      <c r="C253" s="64"/>
      <c r="D253" s="64"/>
      <c r="E253" s="64"/>
      <c r="F253" s="65"/>
      <c r="G253" s="65"/>
      <c r="H253" s="65"/>
      <c r="I253" s="65"/>
    </row>
    <row r="254" spans="1:9" ht="15.6" x14ac:dyDescent="0.3">
      <c r="A254" s="64"/>
      <c r="B254" s="64"/>
      <c r="C254" s="64"/>
      <c r="D254" s="64"/>
      <c r="E254" s="64"/>
      <c r="F254" s="65"/>
      <c r="G254" s="65"/>
      <c r="H254" s="65"/>
      <c r="I254" s="65"/>
    </row>
    <row r="255" spans="1:9" ht="15.6" x14ac:dyDescent="0.3">
      <c r="A255" s="64"/>
      <c r="B255" s="64"/>
      <c r="C255" s="64"/>
      <c r="D255" s="64"/>
      <c r="E255" s="64"/>
      <c r="F255" s="65"/>
      <c r="G255" s="65"/>
      <c r="H255" s="65"/>
      <c r="I255" s="65"/>
    </row>
    <row r="256" spans="1:9" ht="15.6" x14ac:dyDescent="0.3">
      <c r="A256" s="64"/>
      <c r="B256" s="64"/>
      <c r="C256" s="64"/>
      <c r="D256" s="64"/>
      <c r="E256" s="64"/>
      <c r="F256" s="65"/>
      <c r="G256" s="65"/>
      <c r="H256" s="65"/>
      <c r="I256" s="65"/>
    </row>
    <row r="257" spans="1:9" ht="15.6" x14ac:dyDescent="0.3">
      <c r="A257" s="64"/>
      <c r="B257" s="64"/>
      <c r="C257" s="64"/>
      <c r="D257" s="64"/>
      <c r="E257" s="64"/>
      <c r="F257" s="65"/>
      <c r="G257" s="65"/>
      <c r="H257" s="65"/>
      <c r="I257" s="65"/>
    </row>
    <row r="258" spans="1:9" ht="15.6" x14ac:dyDescent="0.3">
      <c r="A258" s="64"/>
      <c r="B258" s="64"/>
      <c r="C258" s="64"/>
      <c r="D258" s="64"/>
      <c r="E258" s="64"/>
      <c r="F258" s="65"/>
      <c r="G258" s="65"/>
      <c r="H258" s="65"/>
      <c r="I258" s="65"/>
    </row>
    <row r="259" spans="1:9" ht="15.6" x14ac:dyDescent="0.3">
      <c r="A259" s="64"/>
      <c r="B259" s="64"/>
      <c r="C259" s="64"/>
      <c r="D259" s="64"/>
      <c r="E259" s="64"/>
      <c r="F259" s="65"/>
      <c r="G259" s="65"/>
      <c r="H259" s="65"/>
      <c r="I259" s="65"/>
    </row>
    <row r="260" spans="1:9" ht="15.6" x14ac:dyDescent="0.3">
      <c r="A260" s="64"/>
      <c r="B260" s="64"/>
      <c r="C260" s="64"/>
      <c r="D260" s="64"/>
      <c r="E260" s="64"/>
      <c r="F260" s="65"/>
      <c r="G260" s="65"/>
      <c r="H260" s="65"/>
      <c r="I260" s="65"/>
    </row>
    <row r="261" spans="1:9" ht="15.6" x14ac:dyDescent="0.3">
      <c r="A261" s="64"/>
      <c r="B261" s="64"/>
      <c r="C261" s="64"/>
      <c r="D261" s="64"/>
      <c r="E261" s="64"/>
      <c r="F261" s="65"/>
      <c r="G261" s="65"/>
      <c r="H261" s="65"/>
      <c r="I261" s="65"/>
    </row>
    <row r="262" spans="1:9" ht="15.6" x14ac:dyDescent="0.3">
      <c r="A262" s="64"/>
      <c r="B262" s="64"/>
      <c r="C262" s="64"/>
      <c r="D262" s="64"/>
      <c r="E262" s="64"/>
      <c r="F262" s="65"/>
      <c r="G262" s="65"/>
      <c r="H262" s="65"/>
      <c r="I262" s="65"/>
    </row>
    <row r="263" spans="1:9" ht="15.6" x14ac:dyDescent="0.3">
      <c r="A263" s="64"/>
      <c r="B263" s="64"/>
      <c r="C263" s="64"/>
      <c r="D263" s="64"/>
      <c r="E263" s="64"/>
      <c r="F263" s="65"/>
      <c r="G263" s="65"/>
      <c r="H263" s="65"/>
      <c r="I263" s="65"/>
    </row>
    <row r="264" spans="1:9" ht="15.6" x14ac:dyDescent="0.3">
      <c r="A264" s="64"/>
      <c r="B264" s="64"/>
      <c r="C264" s="64"/>
      <c r="D264" s="64"/>
      <c r="E264" s="64"/>
      <c r="F264" s="65"/>
      <c r="G264" s="65"/>
      <c r="H264" s="65"/>
      <c r="I264" s="65"/>
    </row>
    <row r="265" spans="1:9" ht="15.6" x14ac:dyDescent="0.3">
      <c r="A265" s="64"/>
      <c r="B265" s="64"/>
      <c r="C265" s="64"/>
      <c r="D265" s="64"/>
      <c r="E265" s="64"/>
      <c r="F265" s="65"/>
      <c r="G265" s="65"/>
      <c r="H265" s="65"/>
      <c r="I265" s="65"/>
    </row>
    <row r="266" spans="1:9" ht="15.6" x14ac:dyDescent="0.3">
      <c r="A266" s="64"/>
      <c r="B266" s="64"/>
      <c r="C266" s="64"/>
      <c r="D266" s="64"/>
      <c r="E266" s="64"/>
      <c r="F266" s="65"/>
      <c r="G266" s="65"/>
      <c r="H266" s="65"/>
      <c r="I266" s="65"/>
    </row>
    <row r="267" spans="1:9" ht="15.6" x14ac:dyDescent="0.3">
      <c r="A267" s="64"/>
      <c r="B267" s="64"/>
      <c r="C267" s="64"/>
      <c r="D267" s="64"/>
      <c r="E267" s="64"/>
      <c r="F267" s="65"/>
      <c r="G267" s="65"/>
      <c r="H267" s="65"/>
      <c r="I267" s="65"/>
    </row>
    <row r="268" spans="1:9" ht="15.6" x14ac:dyDescent="0.3">
      <c r="A268" s="64"/>
      <c r="B268" s="64"/>
      <c r="C268" s="64"/>
      <c r="D268" s="64"/>
      <c r="E268" s="64"/>
      <c r="F268" s="65"/>
      <c r="G268" s="65"/>
      <c r="H268" s="65"/>
      <c r="I268" s="65"/>
    </row>
    <row r="269" spans="1:9" ht="15.6" x14ac:dyDescent="0.3">
      <c r="A269" s="64"/>
      <c r="B269" s="64"/>
      <c r="C269" s="64"/>
      <c r="D269" s="64"/>
      <c r="E269" s="64"/>
      <c r="F269" s="65"/>
      <c r="G269" s="65"/>
      <c r="H269" s="65"/>
      <c r="I269" s="65"/>
    </row>
    <row r="270" spans="1:9" ht="15.6" x14ac:dyDescent="0.3">
      <c r="A270" s="64"/>
      <c r="B270" s="64"/>
      <c r="C270" s="64"/>
      <c r="D270" s="64"/>
      <c r="E270" s="64"/>
      <c r="F270" s="65"/>
      <c r="G270" s="65"/>
      <c r="H270" s="65"/>
      <c r="I270" s="65"/>
    </row>
    <row r="271" spans="1:9" ht="15.6" x14ac:dyDescent="0.3">
      <c r="A271" s="64"/>
      <c r="B271" s="64"/>
      <c r="C271" s="64"/>
      <c r="D271" s="64"/>
      <c r="E271" s="64"/>
      <c r="F271" s="65"/>
      <c r="G271" s="65"/>
      <c r="H271" s="65"/>
      <c r="I271" s="65"/>
    </row>
    <row r="272" spans="1:9" ht="15.6" x14ac:dyDescent="0.3">
      <c r="A272" s="64"/>
      <c r="B272" s="64"/>
      <c r="C272" s="64"/>
      <c r="D272" s="64"/>
      <c r="E272" s="64"/>
      <c r="F272" s="65"/>
      <c r="G272" s="65"/>
      <c r="H272" s="65"/>
      <c r="I272" s="65"/>
    </row>
    <row r="273" spans="1:9" ht="15.6" x14ac:dyDescent="0.3">
      <c r="A273" s="64"/>
      <c r="B273" s="64"/>
      <c r="C273" s="64"/>
      <c r="D273" s="64"/>
      <c r="E273" s="64"/>
      <c r="F273" s="65"/>
      <c r="G273" s="65"/>
      <c r="H273" s="65"/>
      <c r="I273" s="65"/>
    </row>
    <row r="274" spans="1:9" ht="15.6" x14ac:dyDescent="0.3">
      <c r="A274" s="64"/>
      <c r="B274" s="64"/>
      <c r="C274" s="64"/>
      <c r="D274" s="64"/>
      <c r="E274" s="64"/>
      <c r="F274" s="65"/>
      <c r="G274" s="65"/>
      <c r="H274" s="65"/>
      <c r="I274" s="65"/>
    </row>
    <row r="275" spans="1:9" ht="15.6" x14ac:dyDescent="0.3">
      <c r="A275" s="64"/>
      <c r="B275" s="64"/>
      <c r="C275" s="64"/>
      <c r="D275" s="64"/>
      <c r="E275" s="64"/>
      <c r="F275" s="65"/>
      <c r="G275" s="65"/>
      <c r="H275" s="65"/>
      <c r="I275" s="65"/>
    </row>
    <row r="276" spans="1:9" ht="15.6" x14ac:dyDescent="0.3">
      <c r="A276" s="64"/>
      <c r="B276" s="64"/>
      <c r="C276" s="64"/>
      <c r="D276" s="64"/>
      <c r="E276" s="64"/>
      <c r="F276" s="65"/>
      <c r="G276" s="65"/>
      <c r="H276" s="65"/>
      <c r="I276" s="65"/>
    </row>
    <row r="277" spans="1:9" ht="15.6" x14ac:dyDescent="0.3">
      <c r="A277" s="64"/>
      <c r="B277" s="64"/>
      <c r="C277" s="64"/>
      <c r="D277" s="64"/>
      <c r="E277" s="64"/>
      <c r="F277" s="65"/>
      <c r="G277" s="65"/>
      <c r="H277" s="65"/>
      <c r="I277" s="65"/>
    </row>
    <row r="278" spans="1:9" ht="15.6" x14ac:dyDescent="0.3">
      <c r="A278" s="64"/>
      <c r="B278" s="64"/>
      <c r="C278" s="64"/>
      <c r="D278" s="64"/>
      <c r="E278" s="64"/>
      <c r="F278" s="65"/>
      <c r="G278" s="65"/>
      <c r="H278" s="65"/>
      <c r="I278" s="65"/>
    </row>
    <row r="279" spans="1:9" ht="15.6" x14ac:dyDescent="0.3">
      <c r="A279" s="64"/>
      <c r="B279" s="64"/>
      <c r="C279" s="64"/>
      <c r="D279" s="64"/>
      <c r="E279" s="64"/>
      <c r="F279" s="65"/>
      <c r="G279" s="65"/>
      <c r="H279" s="65"/>
      <c r="I279" s="65"/>
    </row>
    <row r="280" spans="1:9" ht="15.6" x14ac:dyDescent="0.3">
      <c r="A280" s="64"/>
      <c r="B280" s="64"/>
      <c r="C280" s="64"/>
      <c r="D280" s="64"/>
      <c r="E280" s="64"/>
      <c r="F280" s="65"/>
      <c r="G280" s="65"/>
      <c r="H280" s="65"/>
      <c r="I280" s="65"/>
    </row>
    <row r="281" spans="1:9" ht="15.6" x14ac:dyDescent="0.3">
      <c r="A281" s="64"/>
      <c r="B281" s="64"/>
      <c r="C281" s="64"/>
      <c r="D281" s="64"/>
      <c r="E281" s="64"/>
      <c r="F281" s="65"/>
      <c r="G281" s="65"/>
      <c r="H281" s="65"/>
      <c r="I281" s="65"/>
    </row>
    <row r="282" spans="1:9" ht="15.6" x14ac:dyDescent="0.3">
      <c r="A282" s="64"/>
      <c r="B282" s="64"/>
      <c r="C282" s="64"/>
      <c r="D282" s="64"/>
      <c r="E282" s="64"/>
      <c r="F282" s="65"/>
      <c r="G282" s="65"/>
      <c r="H282" s="65"/>
      <c r="I282" s="65"/>
    </row>
    <row r="283" spans="1:9" ht="15.6" x14ac:dyDescent="0.3">
      <c r="A283" s="64"/>
      <c r="B283" s="64"/>
      <c r="C283" s="64"/>
      <c r="D283" s="64"/>
      <c r="E283" s="64"/>
      <c r="F283" s="65"/>
      <c r="G283" s="65"/>
      <c r="H283" s="65"/>
      <c r="I283" s="65"/>
    </row>
    <row r="284" spans="1:9" ht="15.6" x14ac:dyDescent="0.3">
      <c r="A284" s="64"/>
      <c r="B284" s="64"/>
      <c r="C284" s="64"/>
      <c r="D284" s="64"/>
      <c r="E284" s="64"/>
      <c r="F284" s="65"/>
      <c r="G284" s="65"/>
      <c r="H284" s="65"/>
      <c r="I284" s="65"/>
    </row>
    <row r="285" spans="1:9" ht="15.6" x14ac:dyDescent="0.3">
      <c r="A285" s="64"/>
      <c r="B285" s="64"/>
      <c r="C285" s="64"/>
      <c r="D285" s="64"/>
      <c r="E285" s="64"/>
      <c r="F285" s="65"/>
      <c r="G285" s="65"/>
      <c r="H285" s="65"/>
      <c r="I285" s="65"/>
    </row>
    <row r="286" spans="1:9" ht="15.6" x14ac:dyDescent="0.3">
      <c r="A286" s="64"/>
      <c r="B286" s="64"/>
      <c r="C286" s="64"/>
      <c r="D286" s="64"/>
      <c r="E286" s="64"/>
      <c r="F286" s="65"/>
      <c r="G286" s="65"/>
      <c r="H286" s="65"/>
      <c r="I286" s="65"/>
    </row>
    <row r="287" spans="1:9" ht="15.6" x14ac:dyDescent="0.3">
      <c r="A287" s="64"/>
      <c r="B287" s="64"/>
      <c r="C287" s="64"/>
      <c r="D287" s="64"/>
      <c r="E287" s="64"/>
      <c r="F287" s="65"/>
      <c r="G287" s="65"/>
      <c r="H287" s="65"/>
      <c r="I287" s="65"/>
    </row>
    <row r="288" spans="1:9" ht="15.6" x14ac:dyDescent="0.3">
      <c r="A288" s="64"/>
      <c r="B288" s="64"/>
      <c r="C288" s="64"/>
      <c r="D288" s="64"/>
      <c r="E288" s="64"/>
      <c r="F288" s="65"/>
      <c r="G288" s="65"/>
      <c r="H288" s="65"/>
      <c r="I288" s="65"/>
    </row>
    <row r="289" spans="1:9" ht="15.6" x14ac:dyDescent="0.3">
      <c r="A289" s="64"/>
      <c r="B289" s="64"/>
      <c r="C289" s="64"/>
      <c r="D289" s="64"/>
      <c r="E289" s="64"/>
      <c r="F289" s="65"/>
      <c r="G289" s="65"/>
      <c r="H289" s="65"/>
      <c r="I289" s="65"/>
    </row>
    <row r="290" spans="1:9" ht="15.6" x14ac:dyDescent="0.3">
      <c r="A290" s="64"/>
      <c r="B290" s="64"/>
      <c r="C290" s="64"/>
      <c r="D290" s="64"/>
      <c r="E290" s="64"/>
      <c r="F290" s="65"/>
      <c r="G290" s="65"/>
      <c r="H290" s="65"/>
      <c r="I290" s="65"/>
    </row>
    <row r="291" spans="1:9" ht="15.6" x14ac:dyDescent="0.3">
      <c r="A291" s="64"/>
      <c r="B291" s="64"/>
      <c r="C291" s="64"/>
      <c r="D291" s="64"/>
      <c r="E291" s="64"/>
      <c r="F291" s="65"/>
      <c r="G291" s="65"/>
      <c r="H291" s="65"/>
      <c r="I291" s="65"/>
    </row>
    <row r="292" spans="1:9" ht="15.6" x14ac:dyDescent="0.3">
      <c r="A292" s="64"/>
      <c r="B292" s="64"/>
      <c r="C292" s="64"/>
      <c r="D292" s="64"/>
      <c r="E292" s="64"/>
      <c r="F292" s="65"/>
      <c r="G292" s="65"/>
      <c r="H292" s="65"/>
      <c r="I292" s="65"/>
    </row>
    <row r="293" spans="1:9" ht="15.6" x14ac:dyDescent="0.3">
      <c r="A293" s="64"/>
      <c r="B293" s="64"/>
      <c r="C293" s="64"/>
      <c r="D293" s="64"/>
      <c r="E293" s="64"/>
      <c r="F293" s="65"/>
      <c r="G293" s="65"/>
      <c r="H293" s="65"/>
      <c r="I293" s="65"/>
    </row>
    <row r="294" spans="1:9" ht="15.6" x14ac:dyDescent="0.3">
      <c r="A294" s="64"/>
      <c r="B294" s="64"/>
      <c r="C294" s="64"/>
      <c r="D294" s="64"/>
      <c r="E294" s="64"/>
      <c r="F294" s="65"/>
      <c r="G294" s="65"/>
      <c r="H294" s="65"/>
      <c r="I294" s="65"/>
    </row>
    <row r="295" spans="1:9" ht="15.6" x14ac:dyDescent="0.3">
      <c r="A295" s="64"/>
      <c r="B295" s="64"/>
      <c r="C295" s="64"/>
      <c r="D295" s="64"/>
      <c r="E295" s="64"/>
      <c r="F295" s="65"/>
      <c r="G295" s="65"/>
      <c r="H295" s="65"/>
      <c r="I295" s="65"/>
    </row>
    <row r="296" spans="1:9" ht="15.6" x14ac:dyDescent="0.3">
      <c r="A296" s="64"/>
      <c r="B296" s="64"/>
      <c r="C296" s="64"/>
      <c r="D296" s="64"/>
      <c r="E296" s="64"/>
      <c r="F296" s="65"/>
      <c r="G296" s="65"/>
      <c r="H296" s="65"/>
      <c r="I296" s="65"/>
    </row>
    <row r="297" spans="1:9" ht="15.6" x14ac:dyDescent="0.3">
      <c r="A297" s="64"/>
      <c r="B297" s="64"/>
      <c r="C297" s="64"/>
      <c r="D297" s="64"/>
      <c r="E297" s="64"/>
      <c r="F297" s="65"/>
      <c r="G297" s="65"/>
      <c r="H297" s="65"/>
      <c r="I297" s="65"/>
    </row>
    <row r="298" spans="1:9" ht="15.6" x14ac:dyDescent="0.3">
      <c r="A298" s="64"/>
      <c r="B298" s="64"/>
      <c r="C298" s="64"/>
      <c r="D298" s="64"/>
      <c r="E298" s="64"/>
      <c r="F298" s="65"/>
      <c r="G298" s="65"/>
      <c r="H298" s="65"/>
      <c r="I298" s="65"/>
    </row>
    <row r="299" spans="1:9" ht="15.6" x14ac:dyDescent="0.3">
      <c r="A299" s="64"/>
      <c r="B299" s="64"/>
      <c r="C299" s="64"/>
      <c r="D299" s="64"/>
      <c r="E299" s="64"/>
      <c r="F299" s="65"/>
      <c r="G299" s="65"/>
      <c r="H299" s="65"/>
      <c r="I299" s="65"/>
    </row>
    <row r="300" spans="1:9" ht="15.6" x14ac:dyDescent="0.3">
      <c r="A300" s="64"/>
      <c r="B300" s="64"/>
      <c r="C300" s="64"/>
      <c r="D300" s="64"/>
      <c r="E300" s="64"/>
      <c r="F300" s="65"/>
      <c r="G300" s="65"/>
      <c r="H300" s="65"/>
      <c r="I300" s="65"/>
    </row>
    <row r="301" spans="1:9" ht="15.6" x14ac:dyDescent="0.3">
      <c r="A301" s="64"/>
      <c r="B301" s="64"/>
      <c r="C301" s="64"/>
      <c r="D301" s="64"/>
      <c r="E301" s="64"/>
      <c r="F301" s="65"/>
      <c r="G301" s="65"/>
      <c r="H301" s="65"/>
      <c r="I301" s="65"/>
    </row>
    <row r="302" spans="1:9" ht="15.6" x14ac:dyDescent="0.3">
      <c r="A302" s="64"/>
      <c r="B302" s="64"/>
      <c r="C302" s="64"/>
      <c r="D302" s="64"/>
      <c r="E302" s="64"/>
      <c r="F302" s="65"/>
      <c r="G302" s="65"/>
      <c r="H302" s="65"/>
      <c r="I302" s="65"/>
    </row>
    <row r="303" spans="1:9" ht="15.6" x14ac:dyDescent="0.3">
      <c r="A303" s="64"/>
      <c r="B303" s="64"/>
      <c r="C303" s="64"/>
      <c r="D303" s="64"/>
      <c r="E303" s="64"/>
      <c r="F303" s="65"/>
      <c r="G303" s="65"/>
      <c r="H303" s="65"/>
      <c r="I303" s="65"/>
    </row>
    <row r="304" spans="1:9" ht="15.6" x14ac:dyDescent="0.3">
      <c r="A304" s="64"/>
      <c r="B304" s="64"/>
      <c r="C304" s="64"/>
      <c r="D304" s="64"/>
      <c r="E304" s="64"/>
      <c r="F304" s="65"/>
      <c r="G304" s="65"/>
      <c r="H304" s="65"/>
      <c r="I304" s="65"/>
    </row>
    <row r="305" spans="1:9" ht="15.6" x14ac:dyDescent="0.3">
      <c r="A305" s="64"/>
      <c r="B305" s="64"/>
      <c r="C305" s="64"/>
      <c r="D305" s="64"/>
      <c r="E305" s="64"/>
      <c r="F305" s="65"/>
      <c r="G305" s="65"/>
      <c r="H305" s="65"/>
      <c r="I305" s="65"/>
    </row>
    <row r="306" spans="1:9" ht="15.6" x14ac:dyDescent="0.3">
      <c r="A306" s="64"/>
      <c r="B306" s="64"/>
      <c r="C306" s="64"/>
      <c r="D306" s="64"/>
      <c r="E306" s="64"/>
      <c r="F306" s="65"/>
      <c r="G306" s="65"/>
      <c r="H306" s="65"/>
      <c r="I306" s="65"/>
    </row>
    <row r="307" spans="1:9" ht="15.6" x14ac:dyDescent="0.3">
      <c r="A307" s="64"/>
      <c r="B307" s="64"/>
      <c r="C307" s="64"/>
      <c r="D307" s="64"/>
      <c r="E307" s="64"/>
      <c r="F307" s="65"/>
      <c r="G307" s="65"/>
      <c r="H307" s="65"/>
      <c r="I307" s="65"/>
    </row>
    <row r="308" spans="1:9" ht="15.6" x14ac:dyDescent="0.3">
      <c r="A308" s="64"/>
      <c r="B308" s="64"/>
      <c r="C308" s="64"/>
      <c r="D308" s="64"/>
      <c r="E308" s="64"/>
      <c r="F308" s="65"/>
      <c r="G308" s="65"/>
      <c r="H308" s="65"/>
      <c r="I308" s="65"/>
    </row>
    <row r="309" spans="1:9" ht="15.6" x14ac:dyDescent="0.3">
      <c r="A309" s="64"/>
      <c r="B309" s="64"/>
      <c r="C309" s="64"/>
      <c r="D309" s="64"/>
      <c r="E309" s="64"/>
      <c r="F309" s="65"/>
      <c r="G309" s="65"/>
      <c r="H309" s="65"/>
      <c r="I309" s="65"/>
    </row>
    <row r="310" spans="1:9" ht="15.6" x14ac:dyDescent="0.3">
      <c r="A310" s="64"/>
      <c r="B310" s="64"/>
      <c r="C310" s="64"/>
      <c r="D310" s="64"/>
      <c r="E310" s="64"/>
      <c r="F310" s="65"/>
      <c r="G310" s="65"/>
      <c r="H310" s="65"/>
      <c r="I310" s="65"/>
    </row>
    <row r="311" spans="1:9" ht="15.6" x14ac:dyDescent="0.3">
      <c r="A311" s="64"/>
      <c r="B311" s="64"/>
      <c r="C311" s="64"/>
      <c r="D311" s="64"/>
      <c r="E311" s="64"/>
      <c r="F311" s="65"/>
      <c r="G311" s="65"/>
      <c r="H311" s="65"/>
      <c r="I311" s="65"/>
    </row>
    <row r="312" spans="1:9" ht="15.6" x14ac:dyDescent="0.3">
      <c r="A312" s="64"/>
      <c r="B312" s="64"/>
      <c r="C312" s="64"/>
      <c r="D312" s="64"/>
      <c r="E312" s="64"/>
      <c r="F312" s="65"/>
      <c r="G312" s="65"/>
      <c r="H312" s="65"/>
      <c r="I312" s="65"/>
    </row>
    <row r="313" spans="1:9" ht="15.6" x14ac:dyDescent="0.3">
      <c r="A313" s="64"/>
      <c r="B313" s="64"/>
      <c r="C313" s="64"/>
      <c r="D313" s="64"/>
      <c r="E313" s="64"/>
      <c r="F313" s="65"/>
      <c r="G313" s="65"/>
      <c r="H313" s="65"/>
      <c r="I313" s="65"/>
    </row>
    <row r="314" spans="1:9" ht="15.6" x14ac:dyDescent="0.3">
      <c r="A314" s="64"/>
      <c r="B314" s="64"/>
      <c r="C314" s="64"/>
      <c r="D314" s="64"/>
      <c r="E314" s="64"/>
      <c r="F314" s="65"/>
      <c r="G314" s="65"/>
      <c r="H314" s="65"/>
      <c r="I314" s="65"/>
    </row>
    <row r="315" spans="1:9" ht="15.6" x14ac:dyDescent="0.3">
      <c r="A315" s="64"/>
      <c r="B315" s="64"/>
      <c r="C315" s="64"/>
      <c r="D315" s="64"/>
      <c r="E315" s="64"/>
      <c r="F315" s="65"/>
      <c r="G315" s="65"/>
      <c r="H315" s="65"/>
      <c r="I315" s="65"/>
    </row>
    <row r="316" spans="1:9" ht="15.6" x14ac:dyDescent="0.3">
      <c r="A316" s="64"/>
      <c r="B316" s="64"/>
      <c r="C316" s="64"/>
      <c r="D316" s="64"/>
      <c r="E316" s="64"/>
      <c r="F316" s="65"/>
      <c r="G316" s="65"/>
      <c r="H316" s="65"/>
      <c r="I316" s="65"/>
    </row>
    <row r="317" spans="1:9" ht="15.6" x14ac:dyDescent="0.3">
      <c r="A317" s="64"/>
      <c r="B317" s="64"/>
      <c r="C317" s="64"/>
      <c r="D317" s="64"/>
      <c r="E317" s="64"/>
      <c r="F317" s="65"/>
      <c r="G317" s="65"/>
      <c r="H317" s="65"/>
      <c r="I317" s="65"/>
    </row>
    <row r="318" spans="1:9" ht="15.6" x14ac:dyDescent="0.3">
      <c r="A318" s="64"/>
      <c r="B318" s="64"/>
      <c r="C318" s="64"/>
      <c r="D318" s="64"/>
      <c r="E318" s="64"/>
      <c r="F318" s="65"/>
      <c r="G318" s="65"/>
      <c r="H318" s="65"/>
      <c r="I318" s="65"/>
    </row>
    <row r="319" spans="1:9" ht="15.6" x14ac:dyDescent="0.3">
      <c r="A319" s="64"/>
      <c r="B319" s="64"/>
      <c r="C319" s="64"/>
      <c r="D319" s="64"/>
      <c r="E319" s="64"/>
      <c r="F319" s="65"/>
      <c r="G319" s="65"/>
      <c r="H319" s="65"/>
      <c r="I319" s="65"/>
    </row>
    <row r="320" spans="1:9" ht="15.6" x14ac:dyDescent="0.3">
      <c r="A320" s="64"/>
      <c r="B320" s="64"/>
      <c r="C320" s="64"/>
      <c r="D320" s="64"/>
      <c r="E320" s="64"/>
      <c r="F320" s="65"/>
      <c r="G320" s="65"/>
      <c r="H320" s="65"/>
      <c r="I320" s="65"/>
    </row>
    <row r="321" spans="1:9" ht="15.6" x14ac:dyDescent="0.3">
      <c r="A321" s="64"/>
      <c r="B321" s="64"/>
      <c r="C321" s="64"/>
      <c r="D321" s="64"/>
      <c r="E321" s="64"/>
      <c r="F321" s="65"/>
      <c r="G321" s="65"/>
      <c r="H321" s="65"/>
      <c r="I321" s="65"/>
    </row>
    <row r="322" spans="1:9" ht="15.6" x14ac:dyDescent="0.3">
      <c r="A322" s="64"/>
      <c r="B322" s="64"/>
      <c r="C322" s="64"/>
      <c r="D322" s="64"/>
      <c r="E322" s="64"/>
      <c r="F322" s="65"/>
      <c r="G322" s="65"/>
      <c r="H322" s="65"/>
      <c r="I322" s="65"/>
    </row>
    <row r="323" spans="1:9" ht="15.6" x14ac:dyDescent="0.3">
      <c r="A323" s="64"/>
      <c r="B323" s="64"/>
      <c r="C323" s="64"/>
      <c r="D323" s="64"/>
      <c r="E323" s="64"/>
      <c r="F323" s="65"/>
      <c r="G323" s="65"/>
      <c r="H323" s="65"/>
      <c r="I323" s="65"/>
    </row>
    <row r="324" spans="1:9" ht="15.6" x14ac:dyDescent="0.3">
      <c r="A324" s="64"/>
      <c r="B324" s="64"/>
      <c r="C324" s="64"/>
      <c r="D324" s="64"/>
      <c r="E324" s="64"/>
      <c r="F324" s="65"/>
      <c r="G324" s="65"/>
      <c r="H324" s="65"/>
      <c r="I324" s="65"/>
    </row>
    <row r="325" spans="1:9" ht="15.6" x14ac:dyDescent="0.3">
      <c r="A325" s="64"/>
      <c r="B325" s="64"/>
      <c r="C325" s="64"/>
      <c r="D325" s="64"/>
      <c r="E325" s="64"/>
      <c r="F325" s="65"/>
      <c r="G325" s="65"/>
      <c r="H325" s="65"/>
      <c r="I325" s="65"/>
    </row>
    <row r="326" spans="1:9" ht="15.6" x14ac:dyDescent="0.3">
      <c r="A326" s="64"/>
      <c r="B326" s="64"/>
      <c r="C326" s="64"/>
      <c r="D326" s="64"/>
      <c r="E326" s="64"/>
      <c r="F326" s="65"/>
      <c r="G326" s="65"/>
      <c r="H326" s="65"/>
      <c r="I326" s="65"/>
    </row>
    <row r="327" spans="1:9" ht="15.6" x14ac:dyDescent="0.3">
      <c r="A327" s="64"/>
      <c r="B327" s="64"/>
      <c r="C327" s="64"/>
      <c r="D327" s="64"/>
      <c r="E327" s="64"/>
      <c r="F327" s="65"/>
      <c r="G327" s="65"/>
      <c r="H327" s="65"/>
      <c r="I327" s="65"/>
    </row>
    <row r="328" spans="1:9" ht="15.6" x14ac:dyDescent="0.3">
      <c r="A328" s="64"/>
      <c r="B328" s="64"/>
      <c r="C328" s="64"/>
      <c r="D328" s="64"/>
      <c r="E328" s="64"/>
      <c r="F328" s="65"/>
      <c r="G328" s="65"/>
      <c r="H328" s="65"/>
      <c r="I328" s="65"/>
    </row>
    <row r="329" spans="1:9" ht="15.6" x14ac:dyDescent="0.3">
      <c r="A329" s="64"/>
      <c r="B329" s="64"/>
      <c r="C329" s="64"/>
      <c r="D329" s="64"/>
      <c r="E329" s="64"/>
      <c r="F329" s="65"/>
      <c r="G329" s="65"/>
      <c r="H329" s="65"/>
      <c r="I329" s="65"/>
    </row>
    <row r="330" spans="1:9" ht="15.6" x14ac:dyDescent="0.3">
      <c r="A330" s="64"/>
      <c r="B330" s="64"/>
      <c r="C330" s="64"/>
      <c r="D330" s="64"/>
      <c r="E330" s="64"/>
      <c r="F330" s="65"/>
      <c r="G330" s="65"/>
      <c r="H330" s="65"/>
      <c r="I330" s="65"/>
    </row>
    <row r="331" spans="1:9" ht="15.6" x14ac:dyDescent="0.3">
      <c r="A331" s="64"/>
      <c r="B331" s="64"/>
      <c r="C331" s="64"/>
      <c r="D331" s="64"/>
      <c r="E331" s="64"/>
      <c r="F331" s="65"/>
      <c r="G331" s="65"/>
      <c r="H331" s="65"/>
      <c r="I331" s="65"/>
    </row>
    <row r="332" spans="1:9" ht="15.6" x14ac:dyDescent="0.3">
      <c r="A332" s="64"/>
      <c r="B332" s="64"/>
      <c r="C332" s="64"/>
      <c r="D332" s="64"/>
      <c r="E332" s="64"/>
      <c r="F332" s="65"/>
      <c r="G332" s="65"/>
      <c r="H332" s="65"/>
      <c r="I332" s="65"/>
    </row>
    <row r="333" spans="1:9" ht="15.6" x14ac:dyDescent="0.3">
      <c r="A333" s="64"/>
      <c r="B333" s="64"/>
      <c r="C333" s="64"/>
      <c r="D333" s="64"/>
      <c r="E333" s="64"/>
      <c r="F333" s="65"/>
      <c r="G333" s="65"/>
      <c r="H333" s="65"/>
      <c r="I333" s="65"/>
    </row>
    <row r="334" spans="1:9" ht="15.6" x14ac:dyDescent="0.3">
      <c r="A334" s="64"/>
      <c r="B334" s="64"/>
      <c r="C334" s="64"/>
      <c r="D334" s="64"/>
      <c r="E334" s="64"/>
      <c r="F334" s="65"/>
      <c r="G334" s="65"/>
      <c r="H334" s="65"/>
      <c r="I334" s="65"/>
    </row>
    <row r="335" spans="1:9" ht="15.6" x14ac:dyDescent="0.3">
      <c r="A335" s="64"/>
      <c r="B335" s="64"/>
      <c r="C335" s="64"/>
      <c r="D335" s="64"/>
      <c r="E335" s="64"/>
      <c r="F335" s="65"/>
      <c r="G335" s="65"/>
      <c r="H335" s="65"/>
      <c r="I335" s="65"/>
    </row>
    <row r="336" spans="1:9" ht="15.6" x14ac:dyDescent="0.3">
      <c r="A336" s="64"/>
      <c r="B336" s="64"/>
      <c r="C336" s="64"/>
      <c r="D336" s="64"/>
      <c r="E336" s="64"/>
      <c r="F336" s="65"/>
      <c r="G336" s="65"/>
      <c r="H336" s="65"/>
      <c r="I336" s="65"/>
    </row>
    <row r="337" spans="1:9" ht="15.6" x14ac:dyDescent="0.3">
      <c r="A337" s="64"/>
      <c r="B337" s="64"/>
      <c r="C337" s="64"/>
      <c r="D337" s="64"/>
      <c r="E337" s="64"/>
      <c r="F337" s="65"/>
      <c r="G337" s="65"/>
      <c r="H337" s="65"/>
      <c r="I337" s="65"/>
    </row>
    <row r="338" spans="1:9" ht="15.6" x14ac:dyDescent="0.3">
      <c r="A338" s="64"/>
      <c r="B338" s="64"/>
      <c r="C338" s="64"/>
      <c r="D338" s="64"/>
      <c r="E338" s="64"/>
      <c r="F338" s="65"/>
      <c r="G338" s="65"/>
      <c r="H338" s="65"/>
      <c r="I338" s="65"/>
    </row>
    <row r="339" spans="1:9" ht="15.6" x14ac:dyDescent="0.3">
      <c r="A339" s="64"/>
      <c r="B339" s="64"/>
      <c r="C339" s="64"/>
      <c r="D339" s="64"/>
      <c r="E339" s="64"/>
      <c r="F339" s="65"/>
      <c r="G339" s="65"/>
      <c r="H339" s="65"/>
      <c r="I339" s="65"/>
    </row>
    <row r="340" spans="1:9" ht="15.6" x14ac:dyDescent="0.3">
      <c r="A340" s="64"/>
      <c r="B340" s="64"/>
      <c r="C340" s="64"/>
      <c r="D340" s="64"/>
      <c r="E340" s="64"/>
      <c r="F340" s="65"/>
      <c r="G340" s="65"/>
      <c r="H340" s="65"/>
      <c r="I340" s="65"/>
    </row>
    <row r="341" spans="1:9" ht="15.6" x14ac:dyDescent="0.3">
      <c r="A341" s="64"/>
      <c r="B341" s="64"/>
      <c r="C341" s="64"/>
      <c r="D341" s="64"/>
      <c r="E341" s="64"/>
      <c r="F341" s="65"/>
      <c r="G341" s="65"/>
      <c r="H341" s="65"/>
      <c r="I341" s="65"/>
    </row>
    <row r="342" spans="1:9" ht="15.6" x14ac:dyDescent="0.3">
      <c r="A342" s="64"/>
      <c r="B342" s="64"/>
      <c r="C342" s="64"/>
      <c r="D342" s="64"/>
      <c r="E342" s="64"/>
      <c r="F342" s="65"/>
      <c r="G342" s="65"/>
      <c r="H342" s="65"/>
      <c r="I342" s="65"/>
    </row>
    <row r="343" spans="1:9" ht="15.6" x14ac:dyDescent="0.3">
      <c r="A343" s="64"/>
      <c r="B343" s="64"/>
      <c r="C343" s="64"/>
      <c r="D343" s="64"/>
      <c r="E343" s="64"/>
      <c r="F343" s="65"/>
      <c r="G343" s="65"/>
      <c r="H343" s="65"/>
      <c r="I343" s="65"/>
    </row>
    <row r="344" spans="1:9" ht="15.6" x14ac:dyDescent="0.3">
      <c r="A344" s="64"/>
      <c r="B344" s="64"/>
      <c r="C344" s="64"/>
      <c r="D344" s="64"/>
      <c r="E344" s="64"/>
      <c r="F344" s="65"/>
      <c r="G344" s="65"/>
      <c r="H344" s="65"/>
      <c r="I344" s="65"/>
    </row>
    <row r="345" spans="1:9" ht="15.6" x14ac:dyDescent="0.3">
      <c r="A345" s="64"/>
      <c r="B345" s="64"/>
      <c r="C345" s="64"/>
      <c r="D345" s="64"/>
      <c r="E345" s="64"/>
      <c r="F345" s="65"/>
      <c r="G345" s="65"/>
      <c r="H345" s="65"/>
      <c r="I345" s="65"/>
    </row>
    <row r="346" spans="1:9" ht="15.6" x14ac:dyDescent="0.3">
      <c r="A346" s="64"/>
      <c r="B346" s="64"/>
      <c r="C346" s="64"/>
      <c r="D346" s="64"/>
      <c r="E346" s="64"/>
      <c r="F346" s="65"/>
      <c r="G346" s="65"/>
      <c r="H346" s="65"/>
      <c r="I346" s="65"/>
    </row>
    <row r="347" spans="1:9" ht="15.6" x14ac:dyDescent="0.3">
      <c r="A347" s="64"/>
      <c r="B347" s="64"/>
      <c r="C347" s="64"/>
      <c r="D347" s="64"/>
      <c r="E347" s="64"/>
      <c r="F347" s="65"/>
      <c r="G347" s="65"/>
      <c r="H347" s="65"/>
      <c r="I347" s="65"/>
    </row>
    <row r="348" spans="1:9" ht="15.6" x14ac:dyDescent="0.3">
      <c r="A348" s="64"/>
      <c r="B348" s="64"/>
      <c r="C348" s="64"/>
      <c r="D348" s="64"/>
      <c r="E348" s="64"/>
      <c r="F348" s="65"/>
      <c r="G348" s="65"/>
      <c r="H348" s="65"/>
      <c r="I348" s="65"/>
    </row>
    <row r="349" spans="1:9" ht="15.6" x14ac:dyDescent="0.3">
      <c r="A349" s="64"/>
      <c r="B349" s="64"/>
      <c r="C349" s="64"/>
      <c r="D349" s="64"/>
      <c r="E349" s="64"/>
      <c r="F349" s="65"/>
      <c r="G349" s="65"/>
      <c r="H349" s="65"/>
      <c r="I349" s="65"/>
    </row>
    <row r="350" spans="1:9" ht="15.6" x14ac:dyDescent="0.3">
      <c r="A350" s="64"/>
      <c r="B350" s="64"/>
      <c r="C350" s="64"/>
      <c r="D350" s="64"/>
      <c r="E350" s="64"/>
      <c r="F350" s="65"/>
      <c r="G350" s="65"/>
      <c r="H350" s="65"/>
      <c r="I350" s="65"/>
    </row>
    <row r="351" spans="1:9" ht="15.6" x14ac:dyDescent="0.3">
      <c r="A351" s="64"/>
      <c r="B351" s="64"/>
      <c r="C351" s="64"/>
      <c r="D351" s="64"/>
      <c r="E351" s="64"/>
      <c r="F351" s="65"/>
      <c r="G351" s="65"/>
      <c r="H351" s="65"/>
      <c r="I351" s="65"/>
    </row>
    <row r="352" spans="1:9" ht="15.6" x14ac:dyDescent="0.3">
      <c r="A352" s="64"/>
      <c r="B352" s="64"/>
      <c r="C352" s="64"/>
      <c r="D352" s="64"/>
      <c r="E352" s="64"/>
      <c r="F352" s="65"/>
      <c r="G352" s="65"/>
      <c r="H352" s="65"/>
      <c r="I352" s="65"/>
    </row>
    <row r="353" spans="1:9" ht="15.6" x14ac:dyDescent="0.3">
      <c r="A353" s="64"/>
      <c r="B353" s="64"/>
      <c r="C353" s="64"/>
      <c r="D353" s="64"/>
      <c r="E353" s="64"/>
      <c r="F353" s="65"/>
      <c r="G353" s="65"/>
      <c r="H353" s="65"/>
      <c r="I353" s="65"/>
    </row>
    <row r="354" spans="1:9" ht="15.6" x14ac:dyDescent="0.3">
      <c r="A354" s="64"/>
      <c r="B354" s="64"/>
      <c r="C354" s="64"/>
      <c r="D354" s="64"/>
      <c r="E354" s="64"/>
      <c r="F354" s="65"/>
      <c r="G354" s="65"/>
      <c r="H354" s="65"/>
      <c r="I354" s="65"/>
    </row>
    <row r="355" spans="1:9" ht="15.6" x14ac:dyDescent="0.3">
      <c r="A355" s="64"/>
      <c r="B355" s="64"/>
      <c r="C355" s="64"/>
      <c r="D355" s="64"/>
      <c r="E355" s="64"/>
      <c r="F355" s="65"/>
      <c r="G355" s="65"/>
      <c r="H355" s="65"/>
      <c r="I355" s="65"/>
    </row>
    <row r="356" spans="1:9" ht="15.6" x14ac:dyDescent="0.3">
      <c r="A356" s="64"/>
      <c r="B356" s="64"/>
      <c r="C356" s="64"/>
      <c r="D356" s="64"/>
      <c r="E356" s="64"/>
      <c r="F356" s="65"/>
      <c r="G356" s="65"/>
      <c r="H356" s="65"/>
      <c r="I356" s="65"/>
    </row>
    <row r="357" spans="1:9" ht="15.6" x14ac:dyDescent="0.3">
      <c r="A357" s="64"/>
      <c r="B357" s="64"/>
      <c r="C357" s="64"/>
      <c r="D357" s="64"/>
      <c r="E357" s="64"/>
      <c r="F357" s="65"/>
      <c r="G357" s="65"/>
      <c r="H357" s="65"/>
      <c r="I357" s="65"/>
    </row>
    <row r="358" spans="1:9" ht="15.6" x14ac:dyDescent="0.3">
      <c r="A358" s="64"/>
      <c r="B358" s="64"/>
      <c r="C358" s="64"/>
      <c r="D358" s="64"/>
      <c r="E358" s="64"/>
      <c r="F358" s="65"/>
      <c r="G358" s="65"/>
      <c r="H358" s="65"/>
      <c r="I358" s="65"/>
    </row>
    <row r="359" spans="1:9" ht="15.6" x14ac:dyDescent="0.3">
      <c r="A359" s="64"/>
      <c r="B359" s="64"/>
      <c r="C359" s="64"/>
      <c r="D359" s="64"/>
      <c r="E359" s="64"/>
      <c r="F359" s="65"/>
      <c r="G359" s="65"/>
      <c r="H359" s="65"/>
      <c r="I359" s="65"/>
    </row>
    <row r="360" spans="1:9" ht="15.6" x14ac:dyDescent="0.3">
      <c r="A360" s="64"/>
      <c r="B360" s="64"/>
      <c r="C360" s="64"/>
      <c r="D360" s="64"/>
      <c r="E360" s="64"/>
      <c r="F360" s="65"/>
      <c r="G360" s="65"/>
      <c r="H360" s="65"/>
      <c r="I360" s="65"/>
    </row>
    <row r="361" spans="1:9" ht="15.6" x14ac:dyDescent="0.3">
      <c r="A361" s="64"/>
      <c r="B361" s="64"/>
      <c r="C361" s="64"/>
      <c r="D361" s="64"/>
      <c r="E361" s="64"/>
      <c r="F361" s="65"/>
      <c r="G361" s="65"/>
      <c r="H361" s="65"/>
      <c r="I361" s="65"/>
    </row>
    <row r="362" spans="1:9" ht="15.6" x14ac:dyDescent="0.3">
      <c r="A362" s="64"/>
      <c r="B362" s="64"/>
      <c r="C362" s="64"/>
      <c r="D362" s="64"/>
      <c r="E362" s="64"/>
      <c r="F362" s="65"/>
      <c r="G362" s="65"/>
      <c r="H362" s="65"/>
      <c r="I362" s="65"/>
    </row>
    <row r="363" spans="1:9" ht="15.6" x14ac:dyDescent="0.3">
      <c r="A363" s="64"/>
      <c r="B363" s="64"/>
      <c r="C363" s="64"/>
      <c r="D363" s="64"/>
      <c r="E363" s="64"/>
      <c r="F363" s="65"/>
      <c r="G363" s="65"/>
      <c r="H363" s="65"/>
      <c r="I363" s="65"/>
    </row>
    <row r="364" spans="1:9" ht="15.6" x14ac:dyDescent="0.3">
      <c r="A364" s="64"/>
      <c r="B364" s="64"/>
      <c r="C364" s="64"/>
      <c r="D364" s="64"/>
      <c r="E364" s="64"/>
      <c r="F364" s="65"/>
      <c r="G364" s="65"/>
      <c r="H364" s="65"/>
      <c r="I364" s="65"/>
    </row>
    <row r="365" spans="1:9" ht="15.6" x14ac:dyDescent="0.3">
      <c r="A365" s="64"/>
      <c r="B365" s="64"/>
      <c r="C365" s="64"/>
      <c r="D365" s="64"/>
      <c r="E365" s="64"/>
      <c r="F365" s="65"/>
      <c r="G365" s="65"/>
      <c r="H365" s="65"/>
      <c r="I365" s="65"/>
    </row>
    <row r="366" spans="1:9" ht="15.6" x14ac:dyDescent="0.3">
      <c r="A366" s="64"/>
      <c r="B366" s="64"/>
      <c r="C366" s="64"/>
      <c r="D366" s="64"/>
      <c r="E366" s="64"/>
      <c r="F366" s="65"/>
      <c r="G366" s="65"/>
      <c r="H366" s="65"/>
      <c r="I366" s="65"/>
    </row>
    <row r="367" spans="1:9" ht="15.6" x14ac:dyDescent="0.3">
      <c r="A367" s="64"/>
      <c r="B367" s="64"/>
      <c r="C367" s="64"/>
      <c r="D367" s="64"/>
      <c r="E367" s="64"/>
      <c r="F367" s="65"/>
      <c r="G367" s="65"/>
      <c r="H367" s="65"/>
      <c r="I367" s="65"/>
    </row>
    <row r="368" spans="1:9" ht="15.6" x14ac:dyDescent="0.3">
      <c r="A368" s="64"/>
      <c r="B368" s="64"/>
      <c r="C368" s="64"/>
      <c r="D368" s="64"/>
      <c r="E368" s="64"/>
      <c r="F368" s="65"/>
      <c r="G368" s="65"/>
      <c r="H368" s="65"/>
      <c r="I368" s="65"/>
    </row>
    <row r="369" spans="1:9" ht="15.6" x14ac:dyDescent="0.3">
      <c r="A369" s="64"/>
      <c r="B369" s="64"/>
      <c r="C369" s="64"/>
      <c r="D369" s="64"/>
      <c r="E369" s="64"/>
      <c r="F369" s="65"/>
      <c r="G369" s="65"/>
      <c r="H369" s="65"/>
      <c r="I369" s="65"/>
    </row>
    <row r="370" spans="1:9" ht="15.6" x14ac:dyDescent="0.3">
      <c r="A370" s="64"/>
      <c r="B370" s="64"/>
      <c r="C370" s="64"/>
      <c r="D370" s="64"/>
      <c r="E370" s="64"/>
      <c r="F370" s="65"/>
      <c r="G370" s="65"/>
      <c r="H370" s="65"/>
      <c r="I370" s="65"/>
    </row>
    <row r="371" spans="1:9" ht="15.6" x14ac:dyDescent="0.3">
      <c r="A371" s="64"/>
      <c r="B371" s="64"/>
      <c r="C371" s="64"/>
      <c r="D371" s="64"/>
      <c r="E371" s="64"/>
      <c r="F371" s="65"/>
      <c r="G371" s="65"/>
      <c r="H371" s="65"/>
      <c r="I371" s="65"/>
    </row>
    <row r="372" spans="1:9" ht="15.6" x14ac:dyDescent="0.3">
      <c r="A372" s="64"/>
      <c r="B372" s="64"/>
      <c r="C372" s="64"/>
      <c r="D372" s="64"/>
      <c r="E372" s="64"/>
      <c r="F372" s="65"/>
      <c r="G372" s="65"/>
      <c r="H372" s="65"/>
      <c r="I372" s="65"/>
    </row>
    <row r="373" spans="1:9" ht="15.6" x14ac:dyDescent="0.3">
      <c r="A373" s="64"/>
      <c r="B373" s="64"/>
      <c r="C373" s="64"/>
      <c r="D373" s="64"/>
      <c r="E373" s="64"/>
      <c r="F373" s="65"/>
      <c r="G373" s="65"/>
      <c r="H373" s="65"/>
      <c r="I373" s="65"/>
    </row>
    <row r="374" spans="1:9" ht="15.6" x14ac:dyDescent="0.3">
      <c r="A374" s="64"/>
      <c r="B374" s="64"/>
      <c r="C374" s="64"/>
      <c r="D374" s="64"/>
      <c r="E374" s="64"/>
      <c r="F374" s="65"/>
      <c r="G374" s="65"/>
      <c r="H374" s="65"/>
      <c r="I374" s="65"/>
    </row>
    <row r="375" spans="1:9" ht="15.6" x14ac:dyDescent="0.3">
      <c r="A375" s="64"/>
      <c r="B375" s="64"/>
      <c r="C375" s="64"/>
      <c r="D375" s="64"/>
      <c r="E375" s="64"/>
      <c r="F375" s="65"/>
      <c r="G375" s="65"/>
      <c r="H375" s="65"/>
      <c r="I375" s="65"/>
    </row>
    <row r="376" spans="1:9" ht="15.6" x14ac:dyDescent="0.3">
      <c r="A376" s="64"/>
      <c r="B376" s="64"/>
      <c r="C376" s="64"/>
      <c r="D376" s="64"/>
      <c r="E376" s="64"/>
      <c r="F376" s="65"/>
      <c r="G376" s="65"/>
      <c r="H376" s="65"/>
      <c r="I376" s="65"/>
    </row>
    <row r="377" spans="1:9" ht="15.6" x14ac:dyDescent="0.3">
      <c r="A377" s="64"/>
      <c r="B377" s="64"/>
      <c r="C377" s="64"/>
      <c r="D377" s="64"/>
      <c r="E377" s="64"/>
      <c r="F377" s="65"/>
      <c r="G377" s="65"/>
      <c r="H377" s="65"/>
      <c r="I377" s="65"/>
    </row>
    <row r="378" spans="1:9" ht="15.6" x14ac:dyDescent="0.3">
      <c r="A378" s="64"/>
      <c r="B378" s="64"/>
      <c r="C378" s="64"/>
      <c r="D378" s="64"/>
      <c r="E378" s="64"/>
      <c r="F378" s="65"/>
      <c r="G378" s="65"/>
      <c r="H378" s="65"/>
      <c r="I378" s="65"/>
    </row>
    <row r="379" spans="1:9" ht="15.6" x14ac:dyDescent="0.3">
      <c r="A379" s="64"/>
      <c r="B379" s="64"/>
      <c r="C379" s="64"/>
      <c r="D379" s="64"/>
      <c r="E379" s="64"/>
      <c r="F379" s="65"/>
      <c r="G379" s="65"/>
      <c r="H379" s="65"/>
      <c r="I379" s="65"/>
    </row>
    <row r="380" spans="1:9" ht="15.6" x14ac:dyDescent="0.3">
      <c r="A380" s="64"/>
      <c r="B380" s="64"/>
      <c r="C380" s="64"/>
      <c r="D380" s="64"/>
      <c r="E380" s="64"/>
      <c r="F380" s="65"/>
      <c r="G380" s="65"/>
      <c r="H380" s="65"/>
      <c r="I380" s="65"/>
    </row>
    <row r="381" spans="1:9" ht="15.6" x14ac:dyDescent="0.3">
      <c r="A381" s="64"/>
      <c r="B381" s="64"/>
      <c r="C381" s="64"/>
      <c r="D381" s="64"/>
      <c r="E381" s="64"/>
      <c r="F381" s="65"/>
      <c r="G381" s="65"/>
      <c r="H381" s="65"/>
      <c r="I381" s="65"/>
    </row>
    <row r="382" spans="1:9" ht="15.6" x14ac:dyDescent="0.3">
      <c r="A382" s="64"/>
      <c r="B382" s="64"/>
      <c r="C382" s="64"/>
      <c r="D382" s="64"/>
      <c r="E382" s="64"/>
      <c r="F382" s="65"/>
      <c r="G382" s="65"/>
      <c r="H382" s="65"/>
      <c r="I382" s="65"/>
    </row>
    <row r="383" spans="1:9" ht="15.6" x14ac:dyDescent="0.3">
      <c r="A383" s="64"/>
      <c r="B383" s="64"/>
      <c r="C383" s="64"/>
      <c r="D383" s="64"/>
      <c r="E383" s="64"/>
      <c r="F383" s="65"/>
      <c r="G383" s="65"/>
      <c r="H383" s="65"/>
      <c r="I383" s="65"/>
    </row>
    <row r="384" spans="1:9" ht="15.6" x14ac:dyDescent="0.3">
      <c r="A384" s="64"/>
      <c r="B384" s="64"/>
      <c r="C384" s="64"/>
      <c r="D384" s="64"/>
      <c r="E384" s="64"/>
      <c r="F384" s="65"/>
      <c r="G384" s="65"/>
      <c r="H384" s="65"/>
      <c r="I384" s="65"/>
    </row>
    <row r="385" spans="1:9" ht="15.6" x14ac:dyDescent="0.3">
      <c r="A385" s="64"/>
      <c r="B385" s="64"/>
      <c r="C385" s="64"/>
      <c r="D385" s="64"/>
      <c r="E385" s="64"/>
      <c r="F385" s="65"/>
      <c r="G385" s="65"/>
      <c r="H385" s="65"/>
      <c r="I385" s="65"/>
    </row>
    <row r="386" spans="1:9" ht="15.6" x14ac:dyDescent="0.3">
      <c r="A386" s="64"/>
      <c r="B386" s="64"/>
      <c r="C386" s="64"/>
      <c r="D386" s="64"/>
      <c r="E386" s="64"/>
      <c r="F386" s="65"/>
      <c r="G386" s="65"/>
      <c r="H386" s="65"/>
      <c r="I386" s="65"/>
    </row>
    <row r="387" spans="1:9" ht="15.6" x14ac:dyDescent="0.3">
      <c r="A387" s="64"/>
      <c r="B387" s="64"/>
      <c r="C387" s="64"/>
      <c r="D387" s="64"/>
      <c r="E387" s="64"/>
      <c r="F387" s="65"/>
      <c r="G387" s="65"/>
      <c r="H387" s="65"/>
      <c r="I387" s="65"/>
    </row>
    <row r="388" spans="1:9" ht="15.6" x14ac:dyDescent="0.3">
      <c r="A388" s="64"/>
      <c r="B388" s="64"/>
      <c r="C388" s="64"/>
      <c r="D388" s="64"/>
      <c r="E388" s="64"/>
      <c r="F388" s="65"/>
      <c r="G388" s="65"/>
      <c r="H388" s="65"/>
      <c r="I388" s="65"/>
    </row>
    <row r="389" spans="1:9" ht="15.6" x14ac:dyDescent="0.3">
      <c r="A389" s="64"/>
      <c r="B389" s="64"/>
      <c r="C389" s="64"/>
      <c r="D389" s="64"/>
      <c r="E389" s="64"/>
      <c r="F389" s="65"/>
      <c r="G389" s="65"/>
      <c r="H389" s="65"/>
      <c r="I389" s="65"/>
    </row>
    <row r="390" spans="1:9" ht="15.6" x14ac:dyDescent="0.3">
      <c r="A390" s="64"/>
      <c r="B390" s="64"/>
      <c r="C390" s="64"/>
      <c r="D390" s="64"/>
      <c r="E390" s="64"/>
      <c r="F390" s="65"/>
      <c r="G390" s="65"/>
      <c r="H390" s="65"/>
      <c r="I390" s="65"/>
    </row>
    <row r="391" spans="1:9" ht="15.6" x14ac:dyDescent="0.3">
      <c r="A391" s="64"/>
      <c r="B391" s="64"/>
      <c r="C391" s="64"/>
      <c r="D391" s="64"/>
      <c r="E391" s="64"/>
      <c r="F391" s="65"/>
      <c r="G391" s="65"/>
      <c r="H391" s="65"/>
      <c r="I391" s="65"/>
    </row>
    <row r="392" spans="1:9" ht="15.6" x14ac:dyDescent="0.3">
      <c r="A392" s="64"/>
      <c r="B392" s="64"/>
      <c r="C392" s="64"/>
      <c r="D392" s="64"/>
      <c r="E392" s="64"/>
      <c r="F392" s="65"/>
      <c r="G392" s="65"/>
      <c r="H392" s="65"/>
      <c r="I392" s="65"/>
    </row>
    <row r="393" spans="1:9" ht="15.6" x14ac:dyDescent="0.3">
      <c r="A393" s="64"/>
      <c r="B393" s="64"/>
      <c r="C393" s="64"/>
      <c r="D393" s="64"/>
      <c r="E393" s="64"/>
      <c r="F393" s="65"/>
      <c r="G393" s="65"/>
      <c r="H393" s="65"/>
      <c r="I393" s="65"/>
    </row>
    <row r="394" spans="1:9" ht="15.6" x14ac:dyDescent="0.3">
      <c r="A394" s="64"/>
      <c r="B394" s="64"/>
      <c r="C394" s="64"/>
      <c r="D394" s="64"/>
      <c r="E394" s="64"/>
      <c r="F394" s="65"/>
      <c r="G394" s="65"/>
      <c r="H394" s="65"/>
      <c r="I394" s="65"/>
    </row>
    <row r="395" spans="1:9" ht="15.6" x14ac:dyDescent="0.3">
      <c r="A395" s="64"/>
      <c r="B395" s="64"/>
      <c r="C395" s="64"/>
      <c r="D395" s="64"/>
      <c r="E395" s="64"/>
      <c r="F395" s="65"/>
      <c r="G395" s="65"/>
      <c r="H395" s="65"/>
      <c r="I395" s="65"/>
    </row>
    <row r="396" spans="1:9" ht="15.6" x14ac:dyDescent="0.3">
      <c r="A396" s="64"/>
      <c r="B396" s="64"/>
      <c r="C396" s="64"/>
      <c r="D396" s="64"/>
      <c r="E396" s="64"/>
      <c r="F396" s="65"/>
      <c r="G396" s="65"/>
      <c r="H396" s="65"/>
      <c r="I396" s="65"/>
    </row>
    <row r="397" spans="1:9" ht="15.6" x14ac:dyDescent="0.3">
      <c r="A397" s="64"/>
      <c r="B397" s="64"/>
      <c r="C397" s="64"/>
      <c r="D397" s="64"/>
      <c r="E397" s="64"/>
      <c r="F397" s="65"/>
      <c r="G397" s="65"/>
      <c r="H397" s="65"/>
      <c r="I397" s="65"/>
    </row>
    <row r="398" spans="1:9" ht="15.6" x14ac:dyDescent="0.3">
      <c r="A398" s="64"/>
      <c r="B398" s="64"/>
      <c r="C398" s="64"/>
      <c r="D398" s="64"/>
      <c r="E398" s="64"/>
      <c r="F398" s="65"/>
      <c r="G398" s="65"/>
      <c r="H398" s="65"/>
      <c r="I398" s="65"/>
    </row>
    <row r="399" spans="1:9" ht="15.6" x14ac:dyDescent="0.3">
      <c r="A399" s="64"/>
      <c r="B399" s="64"/>
      <c r="C399" s="64"/>
      <c r="D399" s="64"/>
      <c r="E399" s="64"/>
      <c r="F399" s="65"/>
      <c r="G399" s="65"/>
      <c r="H399" s="65"/>
      <c r="I399" s="65"/>
    </row>
    <row r="400" spans="1:9" ht="15.6" x14ac:dyDescent="0.3">
      <c r="A400" s="64"/>
      <c r="B400" s="64"/>
      <c r="C400" s="64"/>
      <c r="D400" s="64"/>
      <c r="E400" s="64"/>
      <c r="F400" s="65"/>
      <c r="G400" s="65"/>
      <c r="H400" s="65"/>
      <c r="I400" s="65"/>
    </row>
    <row r="401" spans="1:9" ht="15.6" x14ac:dyDescent="0.3">
      <c r="A401" s="64"/>
      <c r="B401" s="64"/>
      <c r="C401" s="64"/>
      <c r="D401" s="64"/>
      <c r="E401" s="64"/>
      <c r="F401" s="65"/>
      <c r="G401" s="65"/>
      <c r="H401" s="65"/>
      <c r="I401" s="65"/>
    </row>
    <row r="402" spans="1:9" ht="15.6" x14ac:dyDescent="0.3">
      <c r="A402" s="64"/>
      <c r="B402" s="64"/>
      <c r="C402" s="64"/>
      <c r="D402" s="64"/>
      <c r="E402" s="64"/>
      <c r="F402" s="65"/>
      <c r="G402" s="65"/>
      <c r="H402" s="65"/>
      <c r="I402" s="65"/>
    </row>
    <row r="403" spans="1:9" ht="15.6" x14ac:dyDescent="0.3">
      <c r="A403" s="64"/>
      <c r="B403" s="64"/>
      <c r="C403" s="64"/>
      <c r="D403" s="64"/>
      <c r="E403" s="64"/>
      <c r="F403" s="65"/>
      <c r="G403" s="65"/>
      <c r="H403" s="65"/>
      <c r="I403" s="65"/>
    </row>
    <row r="404" spans="1:9" ht="15.6" x14ac:dyDescent="0.3">
      <c r="A404" s="64"/>
      <c r="B404" s="64"/>
      <c r="C404" s="64"/>
      <c r="D404" s="64"/>
      <c r="E404" s="64"/>
      <c r="F404" s="65"/>
      <c r="G404" s="65"/>
      <c r="H404" s="65"/>
      <c r="I404" s="65"/>
    </row>
    <row r="405" spans="1:9" ht="15.6" x14ac:dyDescent="0.3">
      <c r="A405" s="64"/>
      <c r="B405" s="64"/>
      <c r="C405" s="64"/>
      <c r="D405" s="64"/>
      <c r="E405" s="64"/>
      <c r="F405" s="65"/>
      <c r="G405" s="65"/>
      <c r="H405" s="65"/>
      <c r="I405" s="65"/>
    </row>
    <row r="406" spans="1:9" ht="15.6" x14ac:dyDescent="0.3">
      <c r="A406" s="64"/>
      <c r="B406" s="64"/>
      <c r="C406" s="64"/>
      <c r="D406" s="64"/>
      <c r="E406" s="64"/>
      <c r="F406" s="65"/>
      <c r="G406" s="65"/>
      <c r="H406" s="65"/>
      <c r="I406" s="65"/>
    </row>
    <row r="407" spans="1:9" ht="15.6" x14ac:dyDescent="0.3">
      <c r="A407" s="64"/>
      <c r="B407" s="64"/>
      <c r="C407" s="64"/>
      <c r="D407" s="64"/>
      <c r="E407" s="64"/>
      <c r="F407" s="65"/>
      <c r="G407" s="65"/>
      <c r="H407" s="65"/>
      <c r="I407" s="65"/>
    </row>
    <row r="408" spans="1:9" ht="15.6" x14ac:dyDescent="0.3">
      <c r="A408" s="64"/>
      <c r="B408" s="64"/>
      <c r="C408" s="64"/>
      <c r="D408" s="64"/>
      <c r="E408" s="64"/>
      <c r="F408" s="65"/>
      <c r="G408" s="65"/>
      <c r="H408" s="65"/>
      <c r="I408" s="65"/>
    </row>
    <row r="409" spans="1:9" ht="15.6" x14ac:dyDescent="0.3">
      <c r="A409" s="64"/>
      <c r="B409" s="64"/>
      <c r="C409" s="64"/>
      <c r="D409" s="64"/>
      <c r="E409" s="64"/>
      <c r="F409" s="65"/>
      <c r="G409" s="65"/>
      <c r="H409" s="65"/>
      <c r="I409" s="65"/>
    </row>
    <row r="410" spans="1:9" ht="15.6" x14ac:dyDescent="0.3">
      <c r="A410" s="64"/>
      <c r="B410" s="64"/>
      <c r="C410" s="64"/>
      <c r="D410" s="64"/>
      <c r="E410" s="64"/>
      <c r="F410" s="65"/>
      <c r="G410" s="65"/>
      <c r="H410" s="65"/>
      <c r="I410" s="65"/>
    </row>
    <row r="411" spans="1:9" ht="15.6" x14ac:dyDescent="0.3">
      <c r="A411" s="64"/>
      <c r="B411" s="64"/>
      <c r="C411" s="64"/>
      <c r="D411" s="64"/>
      <c r="E411" s="64"/>
      <c r="F411" s="65"/>
      <c r="G411" s="65"/>
      <c r="H411" s="65"/>
      <c r="I411" s="65"/>
    </row>
    <row r="412" spans="1:9" ht="15.6" x14ac:dyDescent="0.3">
      <c r="A412" s="64"/>
      <c r="B412" s="64"/>
      <c r="C412" s="64"/>
      <c r="D412" s="64"/>
      <c r="E412" s="64"/>
      <c r="F412" s="65"/>
      <c r="G412" s="65"/>
      <c r="H412" s="65"/>
      <c r="I412" s="65"/>
    </row>
    <row r="413" spans="1:9" ht="15.6" x14ac:dyDescent="0.3">
      <c r="A413" s="64"/>
      <c r="B413" s="64"/>
      <c r="C413" s="64"/>
      <c r="D413" s="64"/>
      <c r="E413" s="64"/>
      <c r="F413" s="65"/>
      <c r="G413" s="65"/>
      <c r="H413" s="65"/>
      <c r="I413" s="65"/>
    </row>
    <row r="414" spans="1:9" ht="15.6" x14ac:dyDescent="0.3">
      <c r="A414" s="64"/>
      <c r="B414" s="64"/>
      <c r="C414" s="64"/>
      <c r="D414" s="64"/>
      <c r="E414" s="64"/>
      <c r="F414" s="65"/>
      <c r="G414" s="65"/>
      <c r="H414" s="65"/>
      <c r="I414" s="65"/>
    </row>
    <row r="415" spans="1:9" ht="15.6" x14ac:dyDescent="0.3">
      <c r="A415" s="64"/>
      <c r="B415" s="64"/>
      <c r="C415" s="64"/>
      <c r="D415" s="64"/>
      <c r="E415" s="64"/>
      <c r="F415" s="65"/>
      <c r="G415" s="65"/>
      <c r="H415" s="65"/>
      <c r="I415" s="65"/>
    </row>
    <row r="416" spans="1:9" ht="15.6" x14ac:dyDescent="0.3">
      <c r="A416" s="64"/>
      <c r="B416" s="64"/>
      <c r="C416" s="64"/>
      <c r="D416" s="64"/>
      <c r="E416" s="64"/>
      <c r="F416" s="65"/>
      <c r="G416" s="65"/>
      <c r="H416" s="65"/>
      <c r="I416" s="65"/>
    </row>
    <row r="417" spans="1:9" ht="15.6" x14ac:dyDescent="0.3">
      <c r="A417" s="64"/>
      <c r="B417" s="64"/>
      <c r="C417" s="64"/>
      <c r="D417" s="64"/>
      <c r="E417" s="64"/>
      <c r="F417" s="65"/>
      <c r="G417" s="65"/>
      <c r="H417" s="65"/>
      <c r="I417" s="65"/>
    </row>
    <row r="418" spans="1:9" ht="15.6" x14ac:dyDescent="0.3">
      <c r="A418" s="64"/>
      <c r="B418" s="64"/>
      <c r="C418" s="64"/>
      <c r="D418" s="64"/>
      <c r="E418" s="64"/>
      <c r="F418" s="65"/>
      <c r="G418" s="65"/>
      <c r="H418" s="65"/>
      <c r="I418" s="65"/>
    </row>
    <row r="419" spans="1:9" ht="15.6" x14ac:dyDescent="0.3">
      <c r="A419" s="64"/>
      <c r="B419" s="64"/>
      <c r="C419" s="64"/>
      <c r="D419" s="64"/>
      <c r="E419" s="64"/>
      <c r="F419" s="65"/>
      <c r="G419" s="65"/>
      <c r="H419" s="65"/>
      <c r="I419" s="65"/>
    </row>
    <row r="420" spans="1:9" ht="15.6" x14ac:dyDescent="0.3">
      <c r="A420" s="64"/>
      <c r="B420" s="64"/>
      <c r="C420" s="64"/>
      <c r="D420" s="64"/>
      <c r="E420" s="64"/>
      <c r="F420" s="65"/>
      <c r="G420" s="65"/>
      <c r="H420" s="65"/>
      <c r="I420" s="65"/>
    </row>
    <row r="421" spans="1:9" ht="15.6" x14ac:dyDescent="0.3">
      <c r="A421" s="64"/>
      <c r="B421" s="64"/>
      <c r="C421" s="64"/>
      <c r="D421" s="64"/>
      <c r="E421" s="64"/>
      <c r="F421" s="65"/>
      <c r="G421" s="65"/>
      <c r="H421" s="65"/>
      <c r="I421" s="65"/>
    </row>
    <row r="422" spans="1:9" ht="15.6" x14ac:dyDescent="0.3">
      <c r="A422" s="64"/>
      <c r="B422" s="64"/>
      <c r="C422" s="64"/>
      <c r="D422" s="64"/>
      <c r="E422" s="64"/>
      <c r="F422" s="65"/>
      <c r="G422" s="65"/>
      <c r="H422" s="65"/>
      <c r="I422" s="65"/>
    </row>
    <row r="423" spans="1:9" ht="15.6" x14ac:dyDescent="0.3">
      <c r="A423" s="64"/>
      <c r="B423" s="64"/>
      <c r="C423" s="64"/>
      <c r="D423" s="64"/>
      <c r="E423" s="64"/>
      <c r="F423" s="65"/>
      <c r="G423" s="65"/>
      <c r="H423" s="65"/>
      <c r="I423" s="65"/>
    </row>
    <row r="424" spans="1:9" ht="15.6" x14ac:dyDescent="0.3">
      <c r="A424" s="64"/>
      <c r="B424" s="64"/>
      <c r="C424" s="64"/>
      <c r="D424" s="64"/>
      <c r="E424" s="64"/>
      <c r="F424" s="65"/>
      <c r="G424" s="65"/>
      <c r="H424" s="65"/>
      <c r="I424" s="65"/>
    </row>
    <row r="425" spans="1:9" ht="15.6" x14ac:dyDescent="0.3">
      <c r="A425" s="64"/>
      <c r="B425" s="64"/>
      <c r="C425" s="64"/>
      <c r="D425" s="64"/>
      <c r="E425" s="64"/>
      <c r="F425" s="65"/>
      <c r="G425" s="65"/>
      <c r="H425" s="65"/>
      <c r="I425" s="65"/>
    </row>
    <row r="426" spans="1:9" ht="15.6" x14ac:dyDescent="0.3">
      <c r="A426" s="64"/>
      <c r="B426" s="64"/>
      <c r="C426" s="64"/>
      <c r="D426" s="64"/>
      <c r="E426" s="64"/>
      <c r="F426" s="65"/>
      <c r="G426" s="65"/>
      <c r="H426" s="65"/>
      <c r="I426" s="65"/>
    </row>
    <row r="427" spans="1:9" ht="15.6" x14ac:dyDescent="0.3">
      <c r="A427" s="64"/>
      <c r="B427" s="64"/>
      <c r="C427" s="64"/>
      <c r="D427" s="64"/>
      <c r="E427" s="64"/>
      <c r="F427" s="65"/>
      <c r="G427" s="65"/>
      <c r="H427" s="65"/>
      <c r="I427" s="65"/>
    </row>
    <row r="428" spans="1:9" ht="15.6" x14ac:dyDescent="0.3">
      <c r="A428" s="64"/>
      <c r="B428" s="64"/>
      <c r="C428" s="64"/>
      <c r="D428" s="64"/>
      <c r="E428" s="64"/>
      <c r="F428" s="65"/>
      <c r="G428" s="65"/>
      <c r="H428" s="65"/>
      <c r="I428" s="65"/>
    </row>
    <row r="429" spans="1:9" ht="15.6" x14ac:dyDescent="0.3">
      <c r="A429" s="64"/>
      <c r="B429" s="64"/>
      <c r="C429" s="64"/>
      <c r="D429" s="64"/>
      <c r="E429" s="64"/>
      <c r="F429" s="65"/>
      <c r="G429" s="65"/>
      <c r="H429" s="65"/>
      <c r="I429" s="65"/>
    </row>
  </sheetData>
  <mergeCells count="1">
    <mergeCell ref="A2:E2"/>
  </mergeCells>
  <pageMargins left="0.7" right="0.7" top="0.75" bottom="0.75" header="0.3" footer="0.3"/>
  <pageSetup paperSize="9" scale="9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C578-7A03-41BF-9B5E-F753C86E883A}">
  <sheetPr>
    <tabColor theme="9" tint="0.59999389629810485"/>
    <pageSetUpPr fitToPage="1"/>
  </sheetPr>
  <dimension ref="A1:G46"/>
  <sheetViews>
    <sheetView topLeftCell="A10" workbookViewId="0">
      <selection activeCell="G9" sqref="G9"/>
    </sheetView>
  </sheetViews>
  <sheetFormatPr defaultRowHeight="14.4" x14ac:dyDescent="0.3"/>
  <cols>
    <col min="1" max="1" width="11.109375" style="1" customWidth="1"/>
    <col min="2" max="2" width="39.44140625" style="1" customWidth="1"/>
    <col min="3" max="3" width="20.88671875" style="1" customWidth="1"/>
    <col min="4" max="4" width="21.44140625" style="1" customWidth="1"/>
    <col min="5" max="5" width="19.44140625" style="1" customWidth="1"/>
    <col min="7" max="7" width="12.6640625" bestFit="1" customWidth="1"/>
  </cols>
  <sheetData>
    <row r="1" spans="1:7" ht="15" thickBot="1" x14ac:dyDescent="0.35"/>
    <row r="2" spans="1:7" ht="19.2" thickBot="1" x14ac:dyDescent="0.35">
      <c r="A2" s="334" t="s">
        <v>55</v>
      </c>
      <c r="B2" s="335"/>
      <c r="C2" s="335"/>
      <c r="D2" s="335"/>
      <c r="E2" s="336"/>
    </row>
    <row r="3" spans="1:7" ht="18.600000000000001" thickBot="1" x14ac:dyDescent="0.4">
      <c r="A3" s="63"/>
      <c r="B3" s="63"/>
      <c r="C3" s="63"/>
      <c r="D3" s="63"/>
      <c r="E3" s="63"/>
    </row>
    <row r="4" spans="1:7" ht="32.4" x14ac:dyDescent="0.3">
      <c r="A4" s="51" t="s">
        <v>56</v>
      </c>
      <c r="B4" s="52" t="s">
        <v>15</v>
      </c>
      <c r="C4" s="53" t="s">
        <v>0</v>
      </c>
      <c r="D4" s="53" t="s">
        <v>536</v>
      </c>
      <c r="E4" s="54" t="s">
        <v>538</v>
      </c>
    </row>
    <row r="5" spans="1:7" x14ac:dyDescent="0.3">
      <c r="A5" s="2"/>
      <c r="E5" s="3"/>
    </row>
    <row r="6" spans="1:7" x14ac:dyDescent="0.3">
      <c r="A6" s="330" t="s">
        <v>6</v>
      </c>
      <c r="B6" s="329"/>
      <c r="C6" s="321">
        <f>C9+C12+C15+C21+C26+C33+C36+C41+C45</f>
        <v>20544000</v>
      </c>
      <c r="D6" s="321">
        <f>E6-C6</f>
        <v>-1544000</v>
      </c>
      <c r="E6" s="323">
        <f>E9+E12+E15+E21+E26+E33+E36+E41+E45</f>
        <v>19000000</v>
      </c>
    </row>
    <row r="7" spans="1:7" ht="2.1" customHeight="1" x14ac:dyDescent="0.3">
      <c r="A7" s="331"/>
      <c r="B7" s="329"/>
      <c r="C7" s="332"/>
      <c r="D7" s="332"/>
      <c r="E7" s="333"/>
    </row>
    <row r="8" spans="1:7" x14ac:dyDescent="0.3">
      <c r="A8" s="2"/>
      <c r="C8" s="5"/>
      <c r="D8" s="5"/>
      <c r="E8" s="6"/>
    </row>
    <row r="9" spans="1:7" x14ac:dyDescent="0.3">
      <c r="A9" s="10" t="s">
        <v>58</v>
      </c>
      <c r="B9" s="11" t="s">
        <v>59</v>
      </c>
      <c r="C9" s="16">
        <f>C10</f>
        <v>2243000</v>
      </c>
      <c r="D9" s="16">
        <f>E9-C9</f>
        <v>194000</v>
      </c>
      <c r="E9" s="17">
        <f>E10</f>
        <v>2437000</v>
      </c>
      <c r="G9" s="119"/>
    </row>
    <row r="10" spans="1:7" ht="41.4" x14ac:dyDescent="0.3">
      <c r="A10" s="75" t="s">
        <v>57</v>
      </c>
      <c r="B10" s="76" t="s">
        <v>60</v>
      </c>
      <c r="C10" s="93">
        <v>2243000</v>
      </c>
      <c r="D10" s="93">
        <f>E10-C10</f>
        <v>194000</v>
      </c>
      <c r="E10" s="94">
        <v>2437000</v>
      </c>
    </row>
    <row r="11" spans="1:7" x14ac:dyDescent="0.3">
      <c r="A11" s="44"/>
      <c r="B11" s="45"/>
      <c r="C11" s="46"/>
      <c r="D11" s="46"/>
      <c r="E11" s="47"/>
    </row>
    <row r="12" spans="1:7" x14ac:dyDescent="0.3">
      <c r="A12" s="10" t="s">
        <v>61</v>
      </c>
      <c r="B12" s="11" t="s">
        <v>62</v>
      </c>
      <c r="C12" s="16">
        <f>C13</f>
        <v>1726000</v>
      </c>
      <c r="D12" s="16">
        <f>D13</f>
        <v>-235000</v>
      </c>
      <c r="E12" s="17">
        <f>E13</f>
        <v>1491000</v>
      </c>
    </row>
    <row r="13" spans="1:7" x14ac:dyDescent="0.3">
      <c r="A13" s="75" t="s">
        <v>63</v>
      </c>
      <c r="B13" s="77" t="s">
        <v>64</v>
      </c>
      <c r="C13" s="93">
        <v>1726000</v>
      </c>
      <c r="D13" s="93">
        <f>E13-C13</f>
        <v>-235000</v>
      </c>
      <c r="E13" s="94">
        <v>1491000</v>
      </c>
    </row>
    <row r="14" spans="1:7" x14ac:dyDescent="0.3">
      <c r="A14" s="44"/>
      <c r="B14" s="45"/>
      <c r="C14" s="46"/>
      <c r="D14" s="46"/>
      <c r="E14" s="47"/>
    </row>
    <row r="15" spans="1:7" x14ac:dyDescent="0.3">
      <c r="A15" s="10" t="s">
        <v>65</v>
      </c>
      <c r="B15" s="11" t="s">
        <v>66</v>
      </c>
      <c r="C15" s="16">
        <f>C16+C17+C18+C19</f>
        <v>1886000</v>
      </c>
      <c r="D15" s="16">
        <f>SUM(D16:D19)</f>
        <v>-699000</v>
      </c>
      <c r="E15" s="17">
        <f>E16+E17+E18+E19</f>
        <v>1187000</v>
      </c>
    </row>
    <row r="16" spans="1:7" ht="27.6" x14ac:dyDescent="0.3">
      <c r="A16" s="75" t="s">
        <v>67</v>
      </c>
      <c r="B16" s="76" t="s">
        <v>68</v>
      </c>
      <c r="C16" s="93">
        <v>21000</v>
      </c>
      <c r="D16" s="93">
        <f>E16-C16</f>
        <v>-17000</v>
      </c>
      <c r="E16" s="94">
        <v>4000</v>
      </c>
    </row>
    <row r="17" spans="1:5" x14ac:dyDescent="0.3">
      <c r="A17" s="75" t="s">
        <v>69</v>
      </c>
      <c r="B17" s="77" t="s">
        <v>70</v>
      </c>
      <c r="C17" s="93">
        <v>1161000</v>
      </c>
      <c r="D17" s="93">
        <f t="shared" ref="D17:D19" si="0">E17-C17</f>
        <v>-473000</v>
      </c>
      <c r="E17" s="94">
        <v>688000</v>
      </c>
    </row>
    <row r="18" spans="1:5" x14ac:dyDescent="0.3">
      <c r="A18" s="75" t="s">
        <v>71</v>
      </c>
      <c r="B18" s="77" t="s">
        <v>72</v>
      </c>
      <c r="C18" s="93">
        <v>184000</v>
      </c>
      <c r="D18" s="93">
        <f t="shared" si="0"/>
        <v>-59000</v>
      </c>
      <c r="E18" s="94">
        <v>125000</v>
      </c>
    </row>
    <row r="19" spans="1:5" ht="27.6" x14ac:dyDescent="0.3">
      <c r="A19" s="75" t="s">
        <v>73</v>
      </c>
      <c r="B19" s="76" t="s">
        <v>74</v>
      </c>
      <c r="C19" s="93">
        <v>520000</v>
      </c>
      <c r="D19" s="93">
        <f t="shared" si="0"/>
        <v>-150000</v>
      </c>
      <c r="E19" s="94">
        <v>370000</v>
      </c>
    </row>
    <row r="20" spans="1:5" x14ac:dyDescent="0.3">
      <c r="A20" s="75"/>
      <c r="B20" s="76"/>
      <c r="C20" s="93"/>
      <c r="D20" s="93"/>
      <c r="E20" s="94"/>
    </row>
    <row r="21" spans="1:5" x14ac:dyDescent="0.3">
      <c r="A21" s="10" t="s">
        <v>75</v>
      </c>
      <c r="B21" s="60" t="s">
        <v>76</v>
      </c>
      <c r="C21" s="16">
        <f>C22+C23+C24</f>
        <v>2036000</v>
      </c>
      <c r="D21" s="16">
        <f>SUM(D22:D24)</f>
        <v>-147000</v>
      </c>
      <c r="E21" s="17">
        <f>E22+E23+E24</f>
        <v>1889000</v>
      </c>
    </row>
    <row r="22" spans="1:5" x14ac:dyDescent="0.3">
      <c r="A22" s="75" t="s">
        <v>77</v>
      </c>
      <c r="B22" s="76" t="s">
        <v>78</v>
      </c>
      <c r="C22" s="93">
        <v>866000</v>
      </c>
      <c r="D22" s="93">
        <f>E22-C22</f>
        <v>-482000</v>
      </c>
      <c r="E22" s="94">
        <v>384000</v>
      </c>
    </row>
    <row r="23" spans="1:5" x14ac:dyDescent="0.3">
      <c r="A23" s="75" t="s">
        <v>79</v>
      </c>
      <c r="B23" s="76" t="s">
        <v>80</v>
      </c>
      <c r="C23" s="93">
        <v>1100000</v>
      </c>
      <c r="D23" s="93">
        <f t="shared" ref="D23:D24" si="1">E23-C23</f>
        <v>345000</v>
      </c>
      <c r="E23" s="94">
        <v>1445000</v>
      </c>
    </row>
    <row r="24" spans="1:5" ht="27.6" x14ac:dyDescent="0.3">
      <c r="A24" s="75" t="s">
        <v>81</v>
      </c>
      <c r="B24" s="76" t="s">
        <v>82</v>
      </c>
      <c r="C24" s="93">
        <v>70000</v>
      </c>
      <c r="D24" s="93">
        <f t="shared" si="1"/>
        <v>-10000</v>
      </c>
      <c r="E24" s="94">
        <v>60000</v>
      </c>
    </row>
    <row r="25" spans="1:5" x14ac:dyDescent="0.3">
      <c r="A25" s="44"/>
      <c r="B25" s="78"/>
      <c r="C25" s="46"/>
      <c r="D25" s="46"/>
      <c r="E25" s="47"/>
    </row>
    <row r="26" spans="1:5" ht="28.8" x14ac:dyDescent="0.3">
      <c r="A26" s="10" t="s">
        <v>83</v>
      </c>
      <c r="B26" s="60" t="s">
        <v>84</v>
      </c>
      <c r="C26" s="16">
        <f>C27+C28+C29+C30+C31</f>
        <v>1600000</v>
      </c>
      <c r="D26" s="16">
        <f>SUM(D27:D31)</f>
        <v>-421000</v>
      </c>
      <c r="E26" s="17">
        <f>E27+E28+E29+E30+E31</f>
        <v>1179000</v>
      </c>
    </row>
    <row r="27" spans="1:5" x14ac:dyDescent="0.3">
      <c r="A27" s="75" t="s">
        <v>85</v>
      </c>
      <c r="B27" s="76" t="s">
        <v>86</v>
      </c>
      <c r="C27" s="93">
        <v>299000</v>
      </c>
      <c r="D27" s="93">
        <f>E27-C27</f>
        <v>-5000</v>
      </c>
      <c r="E27" s="94">
        <v>294000</v>
      </c>
    </row>
    <row r="28" spans="1:5" x14ac:dyDescent="0.3">
      <c r="A28" s="75" t="s">
        <v>87</v>
      </c>
      <c r="B28" s="76" t="s">
        <v>88</v>
      </c>
      <c r="C28" s="93">
        <v>425000</v>
      </c>
      <c r="D28" s="93">
        <f t="shared" ref="D28:D31" si="2">E28-C28</f>
        <v>-355000</v>
      </c>
      <c r="E28" s="94">
        <v>70000</v>
      </c>
    </row>
    <row r="29" spans="1:5" x14ac:dyDescent="0.3">
      <c r="A29" s="75" t="s">
        <v>89</v>
      </c>
      <c r="B29" s="76" t="s">
        <v>90</v>
      </c>
      <c r="C29" s="93">
        <v>60000</v>
      </c>
      <c r="D29" s="93">
        <f t="shared" si="2"/>
        <v>-50000</v>
      </c>
      <c r="E29" s="94">
        <v>10000</v>
      </c>
    </row>
    <row r="30" spans="1:5" x14ac:dyDescent="0.3">
      <c r="A30" s="75" t="s">
        <v>91</v>
      </c>
      <c r="B30" s="76" t="s">
        <v>92</v>
      </c>
      <c r="C30" s="93">
        <v>400000</v>
      </c>
      <c r="D30" s="93">
        <f t="shared" si="2"/>
        <v>40000</v>
      </c>
      <c r="E30" s="94">
        <v>440000</v>
      </c>
    </row>
    <row r="31" spans="1:5" ht="41.4" x14ac:dyDescent="0.3">
      <c r="A31" s="75" t="s">
        <v>94</v>
      </c>
      <c r="B31" s="76" t="s">
        <v>93</v>
      </c>
      <c r="C31" s="93">
        <v>416000</v>
      </c>
      <c r="D31" s="93">
        <f t="shared" si="2"/>
        <v>-51000</v>
      </c>
      <c r="E31" s="94">
        <v>365000</v>
      </c>
    </row>
    <row r="32" spans="1:5" x14ac:dyDescent="0.3">
      <c r="A32" s="75"/>
      <c r="B32" s="76"/>
      <c r="C32" s="93"/>
      <c r="D32" s="93"/>
      <c r="E32" s="94"/>
    </row>
    <row r="33" spans="1:5" x14ac:dyDescent="0.3">
      <c r="A33" s="10" t="s">
        <v>95</v>
      </c>
      <c r="B33" s="11" t="s">
        <v>96</v>
      </c>
      <c r="C33" s="16">
        <f>C34</f>
        <v>10000</v>
      </c>
      <c r="D33" s="16">
        <f>D34</f>
        <v>-8000</v>
      </c>
      <c r="E33" s="17">
        <f>E34</f>
        <v>2000</v>
      </c>
    </row>
    <row r="34" spans="1:5" x14ac:dyDescent="0.3">
      <c r="A34" s="75" t="s">
        <v>97</v>
      </c>
      <c r="B34" s="77" t="s">
        <v>98</v>
      </c>
      <c r="C34" s="93">
        <v>10000</v>
      </c>
      <c r="D34" s="93">
        <f>E34-C34</f>
        <v>-8000</v>
      </c>
      <c r="E34" s="94">
        <v>2000</v>
      </c>
    </row>
    <row r="35" spans="1:5" x14ac:dyDescent="0.3">
      <c r="A35" s="75"/>
      <c r="B35" s="77"/>
      <c r="C35" s="93"/>
      <c r="D35" s="93"/>
      <c r="E35" s="94"/>
    </row>
    <row r="36" spans="1:5" x14ac:dyDescent="0.3">
      <c r="A36" s="10" t="s">
        <v>99</v>
      </c>
      <c r="B36" s="11" t="s">
        <v>100</v>
      </c>
      <c r="C36" s="16">
        <f>C37+C38+C39</f>
        <v>2896000</v>
      </c>
      <c r="D36" s="16">
        <f>D37+D38+D39</f>
        <v>-386000</v>
      </c>
      <c r="E36" s="17">
        <f>E37+E38+E39</f>
        <v>2510000</v>
      </c>
    </row>
    <row r="37" spans="1:5" x14ac:dyDescent="0.3">
      <c r="A37" s="75" t="s">
        <v>101</v>
      </c>
      <c r="B37" s="77" t="s">
        <v>102</v>
      </c>
      <c r="C37" s="93">
        <v>1910000</v>
      </c>
      <c r="D37" s="93">
        <f>E37-C37</f>
        <v>-316000</v>
      </c>
      <c r="E37" s="94">
        <v>1594000</v>
      </c>
    </row>
    <row r="38" spans="1:5" x14ac:dyDescent="0.3">
      <c r="A38" s="75" t="s">
        <v>103</v>
      </c>
      <c r="B38" s="77" t="s">
        <v>104</v>
      </c>
      <c r="C38" s="93">
        <v>879000</v>
      </c>
      <c r="D38" s="93">
        <f t="shared" ref="D38:D39" si="3">E38-C38</f>
        <v>-60000</v>
      </c>
      <c r="E38" s="94">
        <v>819000</v>
      </c>
    </row>
    <row r="39" spans="1:5" x14ac:dyDescent="0.3">
      <c r="A39" s="75" t="s">
        <v>105</v>
      </c>
      <c r="B39" s="77" t="s">
        <v>106</v>
      </c>
      <c r="C39" s="93">
        <v>107000</v>
      </c>
      <c r="D39" s="93">
        <f t="shared" si="3"/>
        <v>-10000</v>
      </c>
      <c r="E39" s="94">
        <v>97000</v>
      </c>
    </row>
    <row r="40" spans="1:5" x14ac:dyDescent="0.3">
      <c r="A40" s="75"/>
      <c r="B40" s="77"/>
      <c r="C40" s="93"/>
      <c r="D40" s="93"/>
      <c r="E40" s="94"/>
    </row>
    <row r="41" spans="1:5" x14ac:dyDescent="0.3">
      <c r="A41" s="10" t="s">
        <v>107</v>
      </c>
      <c r="B41" s="11" t="s">
        <v>108</v>
      </c>
      <c r="C41" s="16">
        <f>C42+C43</f>
        <v>6204000</v>
      </c>
      <c r="D41" s="16">
        <f>D42+D43</f>
        <v>53000</v>
      </c>
      <c r="E41" s="17">
        <f>E42+E43</f>
        <v>6257000</v>
      </c>
    </row>
    <row r="42" spans="1:5" x14ac:dyDescent="0.3">
      <c r="A42" s="75" t="s">
        <v>109</v>
      </c>
      <c r="B42" s="77" t="s">
        <v>110</v>
      </c>
      <c r="C42" s="93">
        <v>5274000</v>
      </c>
      <c r="D42" s="93">
        <f>E42-C42</f>
        <v>43000</v>
      </c>
      <c r="E42" s="94">
        <v>5317000</v>
      </c>
    </row>
    <row r="43" spans="1:5" ht="27.6" x14ac:dyDescent="0.3">
      <c r="A43" s="75" t="s">
        <v>111</v>
      </c>
      <c r="B43" s="76" t="s">
        <v>112</v>
      </c>
      <c r="C43" s="93">
        <v>930000</v>
      </c>
      <c r="D43" s="93">
        <f>E43-C43</f>
        <v>10000</v>
      </c>
      <c r="E43" s="94">
        <v>940000</v>
      </c>
    </row>
    <row r="44" spans="1:5" x14ac:dyDescent="0.3">
      <c r="A44" s="44"/>
      <c r="B44" s="45"/>
      <c r="C44" s="46"/>
      <c r="D44" s="46"/>
      <c r="E44" s="47"/>
    </row>
    <row r="45" spans="1:5" x14ac:dyDescent="0.3">
      <c r="A45" s="10">
        <v>10</v>
      </c>
      <c r="B45" s="11" t="s">
        <v>113</v>
      </c>
      <c r="C45" s="16">
        <f>C46</f>
        <v>1943000</v>
      </c>
      <c r="D45" s="16">
        <f>D46</f>
        <v>105000</v>
      </c>
      <c r="E45" s="17">
        <f>E46</f>
        <v>2048000</v>
      </c>
    </row>
    <row r="46" spans="1:5" ht="28.2" thickBot="1" x14ac:dyDescent="0.35">
      <c r="A46" s="79">
        <v>109</v>
      </c>
      <c r="B46" s="80" t="s">
        <v>114</v>
      </c>
      <c r="C46" s="95">
        <v>1943000</v>
      </c>
      <c r="D46" s="95">
        <f>E46-C46</f>
        <v>105000</v>
      </c>
      <c r="E46" s="96">
        <v>2048000</v>
      </c>
    </row>
  </sheetData>
  <mergeCells count="5">
    <mergeCell ref="A2:E2"/>
    <mergeCell ref="A6:B7"/>
    <mergeCell ref="C6:C7"/>
    <mergeCell ref="D6:D7"/>
    <mergeCell ref="E6:E7"/>
  </mergeCells>
  <pageMargins left="0.7" right="0.7" top="0.75" bottom="0.75" header="0.3" footer="0.3"/>
  <pageSetup paperSize="9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E7825-802A-4820-8A86-C766D7AEF433}">
  <sheetPr>
    <tabColor theme="6" tint="0.59999389629810485"/>
  </sheetPr>
  <dimension ref="A1:E31"/>
  <sheetViews>
    <sheetView tabSelected="1" workbookViewId="0">
      <selection activeCell="D25" sqref="D25"/>
    </sheetView>
  </sheetViews>
  <sheetFormatPr defaultRowHeight="14.4" x14ac:dyDescent="0.3"/>
  <cols>
    <col min="1" max="1" width="10.5546875" style="1" customWidth="1"/>
    <col min="2" max="2" width="36" style="1" customWidth="1"/>
    <col min="3" max="3" width="18" style="1" customWidth="1"/>
    <col min="4" max="4" width="16.44140625" style="1" customWidth="1"/>
    <col min="5" max="5" width="15.44140625" style="1" customWidth="1"/>
  </cols>
  <sheetData>
    <row r="1" spans="1:5" ht="15" thickBot="1" x14ac:dyDescent="0.35"/>
    <row r="2" spans="1:5" ht="19.2" thickBot="1" x14ac:dyDescent="0.45">
      <c r="A2" s="337" t="s">
        <v>115</v>
      </c>
      <c r="B2" s="338"/>
      <c r="C2" s="338"/>
      <c r="D2" s="338"/>
      <c r="E2" s="339"/>
    </row>
    <row r="3" spans="1:5" ht="15" thickBot="1" x14ac:dyDescent="0.35"/>
    <row r="4" spans="1:5" ht="28.8" x14ac:dyDescent="0.3">
      <c r="A4" s="27" t="s">
        <v>56</v>
      </c>
      <c r="B4" s="28" t="s">
        <v>116</v>
      </c>
      <c r="C4" s="28" t="s">
        <v>9</v>
      </c>
      <c r="D4" s="28" t="s">
        <v>536</v>
      </c>
      <c r="E4" s="29" t="s">
        <v>538</v>
      </c>
    </row>
    <row r="5" spans="1:5" x14ac:dyDescent="0.3">
      <c r="A5" s="2"/>
      <c r="E5" s="3"/>
    </row>
    <row r="6" spans="1:5" ht="33.9" customHeight="1" x14ac:dyDescent="0.3">
      <c r="A6" s="10">
        <v>8</v>
      </c>
      <c r="B6" s="60" t="s">
        <v>119</v>
      </c>
      <c r="C6" s="16">
        <f>C8+C10</f>
        <v>65000</v>
      </c>
      <c r="D6" s="16">
        <v>-50000</v>
      </c>
      <c r="E6" s="17">
        <v>15000</v>
      </c>
    </row>
    <row r="7" spans="1:5" x14ac:dyDescent="0.3">
      <c r="A7" s="12"/>
      <c r="C7" s="5"/>
      <c r="D7" s="5"/>
      <c r="E7" s="6"/>
    </row>
    <row r="8" spans="1:5" ht="27.6" x14ac:dyDescent="0.3">
      <c r="A8" s="35">
        <v>81</v>
      </c>
      <c r="B8" s="43" t="s">
        <v>117</v>
      </c>
      <c r="C8" s="37">
        <v>65000</v>
      </c>
      <c r="D8" s="37">
        <v>-50000</v>
      </c>
      <c r="E8" s="38">
        <v>15000</v>
      </c>
    </row>
    <row r="9" spans="1:5" x14ac:dyDescent="0.3">
      <c r="A9" s="39"/>
      <c r="B9" s="45"/>
      <c r="C9" s="46"/>
      <c r="D9" s="46"/>
      <c r="E9" s="47"/>
    </row>
    <row r="10" spans="1:5" x14ac:dyDescent="0.3">
      <c r="A10" s="35">
        <v>84</v>
      </c>
      <c r="B10" s="36" t="s">
        <v>118</v>
      </c>
      <c r="C10" s="37">
        <v>0</v>
      </c>
      <c r="D10" s="37">
        <v>0</v>
      </c>
      <c r="E10" s="38">
        <v>0</v>
      </c>
    </row>
    <row r="11" spans="1:5" x14ac:dyDescent="0.3">
      <c r="A11" s="82"/>
      <c r="B11" s="170"/>
      <c r="C11" s="171"/>
      <c r="D11" s="171"/>
      <c r="E11" s="88"/>
    </row>
    <row r="12" spans="1:5" x14ac:dyDescent="0.3">
      <c r="A12" s="344">
        <v>5</v>
      </c>
      <c r="B12" s="346" t="s">
        <v>490</v>
      </c>
      <c r="C12" s="348">
        <f>C15+C17</f>
        <v>0</v>
      </c>
      <c r="D12" s="348">
        <v>0</v>
      </c>
      <c r="E12" s="349">
        <v>0</v>
      </c>
    </row>
    <row r="13" spans="1:5" x14ac:dyDescent="0.3">
      <c r="A13" s="345"/>
      <c r="B13" s="347"/>
      <c r="C13" s="347"/>
      <c r="D13" s="347"/>
      <c r="E13" s="350"/>
    </row>
    <row r="14" spans="1:5" x14ac:dyDescent="0.3">
      <c r="A14" s="81"/>
      <c r="B14" s="4"/>
      <c r="C14" s="166"/>
      <c r="D14" s="166"/>
      <c r="E14" s="86"/>
    </row>
    <row r="15" spans="1:5" ht="27.6" x14ac:dyDescent="0.3">
      <c r="A15" s="35">
        <v>51</v>
      </c>
      <c r="B15" s="43" t="s">
        <v>120</v>
      </c>
      <c r="C15" s="37">
        <v>0</v>
      </c>
      <c r="D15" s="37">
        <v>0</v>
      </c>
      <c r="E15" s="38">
        <v>0</v>
      </c>
    </row>
    <row r="16" spans="1:5" x14ac:dyDescent="0.3">
      <c r="A16" s="82"/>
      <c r="B16" s="167"/>
      <c r="C16" s="168"/>
      <c r="D16" s="168"/>
      <c r="E16" s="87"/>
    </row>
    <row r="17" spans="1:5" ht="28.2" thickBot="1" x14ac:dyDescent="0.35">
      <c r="A17" s="48">
        <v>54</v>
      </c>
      <c r="B17" s="169" t="s">
        <v>121</v>
      </c>
      <c r="C17" s="49">
        <v>0</v>
      </c>
      <c r="D17" s="49">
        <v>0</v>
      </c>
      <c r="E17" s="50">
        <v>0</v>
      </c>
    </row>
    <row r="19" spans="1:5" ht="15" thickBot="1" x14ac:dyDescent="0.35"/>
    <row r="20" spans="1:5" ht="19.2" thickBot="1" x14ac:dyDescent="0.45">
      <c r="A20" s="337" t="s">
        <v>122</v>
      </c>
      <c r="B20" s="340"/>
      <c r="C20" s="340"/>
      <c r="D20" s="340"/>
      <c r="E20" s="341"/>
    </row>
    <row r="21" spans="1:5" ht="15" thickBot="1" x14ac:dyDescent="0.35"/>
    <row r="22" spans="1:5" ht="32.4" x14ac:dyDescent="0.3">
      <c r="A22" s="32" t="s">
        <v>56</v>
      </c>
      <c r="B22" s="33" t="s">
        <v>116</v>
      </c>
      <c r="C22" s="33" t="s">
        <v>9</v>
      </c>
      <c r="D22" s="33" t="s">
        <v>536</v>
      </c>
      <c r="E22" s="34" t="s">
        <v>538</v>
      </c>
    </row>
    <row r="23" spans="1:5" ht="15.6" x14ac:dyDescent="0.3">
      <c r="A23" s="69"/>
      <c r="B23" s="64"/>
      <c r="C23" s="64"/>
      <c r="D23" s="64"/>
      <c r="E23" s="70"/>
    </row>
    <row r="24" spans="1:5" ht="16.2" x14ac:dyDescent="0.35">
      <c r="A24" s="342" t="s">
        <v>123</v>
      </c>
      <c r="B24" s="343"/>
      <c r="C24" s="20">
        <f>C26+C29</f>
        <v>65000</v>
      </c>
      <c r="D24" s="20">
        <v>-50000</v>
      </c>
      <c r="E24" s="21">
        <v>15000</v>
      </c>
    </row>
    <row r="25" spans="1:5" x14ac:dyDescent="0.3">
      <c r="A25" s="39"/>
      <c r="B25" s="45"/>
      <c r="C25" s="46"/>
      <c r="D25" s="46"/>
      <c r="E25" s="47"/>
    </row>
    <row r="26" spans="1:5" x14ac:dyDescent="0.3">
      <c r="A26" s="35">
        <v>1</v>
      </c>
      <c r="B26" s="36" t="s">
        <v>43</v>
      </c>
      <c r="C26" s="37">
        <v>65000</v>
      </c>
      <c r="D26" s="37">
        <v>-50000</v>
      </c>
      <c r="E26" s="38">
        <v>15000</v>
      </c>
    </row>
    <row r="27" spans="1:5" x14ac:dyDescent="0.3">
      <c r="A27" s="73" t="s">
        <v>44</v>
      </c>
      <c r="B27" s="83" t="s">
        <v>43</v>
      </c>
      <c r="C27" s="89">
        <v>65000</v>
      </c>
      <c r="D27" s="89">
        <v>-50000</v>
      </c>
      <c r="E27" s="90">
        <v>15000</v>
      </c>
    </row>
    <row r="28" spans="1:5" x14ac:dyDescent="0.3">
      <c r="A28" s="73"/>
      <c r="B28" s="83"/>
      <c r="C28" s="89"/>
      <c r="D28" s="89"/>
      <c r="E28" s="90"/>
    </row>
    <row r="29" spans="1:5" x14ac:dyDescent="0.3">
      <c r="A29" s="35">
        <v>8</v>
      </c>
      <c r="B29" s="43" t="s">
        <v>124</v>
      </c>
      <c r="C29" s="37">
        <v>0</v>
      </c>
      <c r="D29" s="37">
        <v>0</v>
      </c>
      <c r="E29" s="38">
        <v>0</v>
      </c>
    </row>
    <row r="30" spans="1:5" ht="15" thickBot="1" x14ac:dyDescent="0.35">
      <c r="A30" s="84" t="s">
        <v>125</v>
      </c>
      <c r="B30" s="74" t="s">
        <v>126</v>
      </c>
      <c r="C30" s="91">
        <v>0</v>
      </c>
      <c r="D30" s="91">
        <v>0</v>
      </c>
      <c r="E30" s="92">
        <v>0</v>
      </c>
    </row>
    <row r="31" spans="1:5" x14ac:dyDescent="0.3">
      <c r="A31" s="45"/>
      <c r="B31" s="45"/>
      <c r="C31" s="45"/>
      <c r="D31" s="45"/>
      <c r="E31" s="45"/>
    </row>
  </sheetData>
  <mergeCells count="8">
    <mergeCell ref="A2:E2"/>
    <mergeCell ref="A20:E20"/>
    <mergeCell ref="A24:B24"/>
    <mergeCell ref="A12:A13"/>
    <mergeCell ref="B12:B13"/>
    <mergeCell ref="C12:C13"/>
    <mergeCell ref="D12:D13"/>
    <mergeCell ref="E12:E13"/>
  </mergeCells>
  <pageMargins left="0.7" right="0.7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73FC9-C1EB-4DD8-AA38-1F8AACC37E96}">
  <sheetPr>
    <tabColor rgb="FFFFFF00"/>
    <pageSetUpPr fitToPage="1"/>
  </sheetPr>
  <dimension ref="A1:I486"/>
  <sheetViews>
    <sheetView workbookViewId="0">
      <selection activeCell="A6" sqref="A6:G7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48.5546875" style="1" customWidth="1"/>
    <col min="5" max="5" width="22" style="1" customWidth="1"/>
    <col min="6" max="7" width="22.88671875" customWidth="1"/>
    <col min="8" max="8" width="8.6640625" style="119"/>
    <col min="9" max="9" width="10.44140625" bestFit="1" customWidth="1"/>
  </cols>
  <sheetData>
    <row r="1" spans="1:7" ht="15" thickBot="1" x14ac:dyDescent="0.35"/>
    <row r="2" spans="1:7" ht="19.2" thickBot="1" x14ac:dyDescent="0.45">
      <c r="A2" s="325" t="s">
        <v>129</v>
      </c>
      <c r="B2" s="351"/>
      <c r="C2" s="351"/>
      <c r="D2" s="351"/>
      <c r="E2" s="351"/>
      <c r="F2" s="351"/>
      <c r="G2" s="352"/>
    </row>
    <row r="4" spans="1:7" ht="16.2" x14ac:dyDescent="0.35">
      <c r="D4" s="280" t="s">
        <v>462</v>
      </c>
    </row>
    <row r="5" spans="1:7" ht="15" thickBot="1" x14ac:dyDescent="0.35"/>
    <row r="6" spans="1:7" x14ac:dyDescent="0.3">
      <c r="A6" s="360" t="s">
        <v>558</v>
      </c>
      <c r="B6" s="361"/>
      <c r="C6" s="361"/>
      <c r="D6" s="361"/>
      <c r="E6" s="361"/>
      <c r="F6" s="361"/>
      <c r="G6" s="362"/>
    </row>
    <row r="7" spans="1:7" ht="18" customHeight="1" thickBot="1" x14ac:dyDescent="0.35">
      <c r="A7" s="363"/>
      <c r="B7" s="364"/>
      <c r="C7" s="364"/>
      <c r="D7" s="364"/>
      <c r="E7" s="364"/>
      <c r="F7" s="364"/>
      <c r="G7" s="365"/>
    </row>
    <row r="8" spans="1:7" ht="15" thickBot="1" x14ac:dyDescent="0.35"/>
    <row r="9" spans="1:7" ht="33" thickBot="1" x14ac:dyDescent="0.35">
      <c r="A9" s="97" t="s">
        <v>127</v>
      </c>
      <c r="B9" s="58" t="s">
        <v>128</v>
      </c>
      <c r="C9" s="58" t="s">
        <v>130</v>
      </c>
      <c r="D9" s="56" t="s">
        <v>269</v>
      </c>
      <c r="E9" s="56" t="s">
        <v>41</v>
      </c>
      <c r="F9" s="98" t="s">
        <v>536</v>
      </c>
      <c r="G9" s="99" t="s">
        <v>537</v>
      </c>
    </row>
    <row r="10" spans="1:7" ht="18" x14ac:dyDescent="0.4">
      <c r="A10" s="353" t="s">
        <v>505</v>
      </c>
      <c r="B10" s="354"/>
      <c r="C10" s="354"/>
      <c r="D10" s="354"/>
      <c r="E10" s="142">
        <f>E12+'RAZDJEL 2'!E2+'RAZDJEL 3'!E2+'RAZDJEL 4'!E2+'RAZDJEL 5'!E2</f>
        <v>20544000</v>
      </c>
      <c r="F10" s="142">
        <f>F12+'RAZDJEL 2'!F2+'RAZDJEL 3'!F2+'RAZDJEL 4'!F2+'RAZDJEL 5'!F2</f>
        <v>-1544000</v>
      </c>
      <c r="G10" s="213">
        <f>G12+'RAZDJEL 2'!G2+'RAZDJEL 3'!G2+'RAZDJEL 4'!G2+'RAZDJEL 5'!G2</f>
        <v>19000000</v>
      </c>
    </row>
    <row r="11" spans="1:7" ht="16.2" x14ac:dyDescent="0.35">
      <c r="A11" s="69"/>
      <c r="B11" s="64"/>
      <c r="C11" s="64"/>
      <c r="D11" s="64"/>
      <c r="E11" s="116"/>
      <c r="F11" s="180"/>
      <c r="G11" s="172"/>
    </row>
    <row r="12" spans="1:7" ht="18" x14ac:dyDescent="0.4">
      <c r="A12" s="355" t="s">
        <v>469</v>
      </c>
      <c r="B12" s="356"/>
      <c r="C12" s="356"/>
      <c r="D12" s="356"/>
      <c r="E12" s="141">
        <f>E14+E42</f>
        <v>12242000</v>
      </c>
      <c r="F12" s="141">
        <f>F14+F42</f>
        <v>162000</v>
      </c>
      <c r="G12" s="214">
        <f>G14+G42</f>
        <v>12404000</v>
      </c>
    </row>
    <row r="13" spans="1:7" ht="16.2" x14ac:dyDescent="0.35">
      <c r="A13" s="69"/>
      <c r="B13" s="64"/>
      <c r="C13" s="64"/>
      <c r="D13" s="64"/>
      <c r="E13" s="116"/>
      <c r="F13" s="180"/>
      <c r="G13" s="172"/>
    </row>
    <row r="14" spans="1:7" ht="18" x14ac:dyDescent="0.4">
      <c r="A14" s="357" t="s">
        <v>131</v>
      </c>
      <c r="B14" s="358"/>
      <c r="C14" s="358"/>
      <c r="D14" s="358"/>
      <c r="E14" s="140">
        <f>E16</f>
        <v>713000</v>
      </c>
      <c r="F14" s="140">
        <f>F16</f>
        <v>11000</v>
      </c>
      <c r="G14" s="215">
        <f>G16</f>
        <v>724000</v>
      </c>
    </row>
    <row r="15" spans="1:7" ht="16.2" x14ac:dyDescent="0.35">
      <c r="A15" s="69"/>
      <c r="B15" s="64"/>
      <c r="C15" s="64"/>
      <c r="D15" s="64"/>
      <c r="E15" s="116"/>
      <c r="F15" s="180"/>
      <c r="G15" s="172"/>
    </row>
    <row r="16" spans="1:7" ht="16.2" x14ac:dyDescent="0.35">
      <c r="A16" s="101" t="s">
        <v>132</v>
      </c>
      <c r="B16" s="102"/>
      <c r="C16" s="102">
        <v>1001</v>
      </c>
      <c r="D16" s="102" t="s">
        <v>133</v>
      </c>
      <c r="E16" s="118">
        <f>E18+E26+E35</f>
        <v>713000</v>
      </c>
      <c r="F16" s="118">
        <f>F18+F26+F35</f>
        <v>11000</v>
      </c>
      <c r="G16" s="216">
        <f>G18+G26+G35</f>
        <v>724000</v>
      </c>
    </row>
    <row r="17" spans="1:7" x14ac:dyDescent="0.3">
      <c r="A17" s="2"/>
      <c r="E17" s="5"/>
      <c r="F17" s="5"/>
      <c r="G17" s="6"/>
    </row>
    <row r="18" spans="1:7" ht="29.4" customHeight="1" x14ac:dyDescent="0.3">
      <c r="A18" s="103" t="s">
        <v>136</v>
      </c>
      <c r="B18" s="104"/>
      <c r="C18" s="104" t="s">
        <v>134</v>
      </c>
      <c r="D18" s="105" t="s">
        <v>135</v>
      </c>
      <c r="E18" s="120">
        <f>E22</f>
        <v>700000</v>
      </c>
      <c r="F18" s="120">
        <f>F22</f>
        <v>0</v>
      </c>
      <c r="G18" s="209">
        <f>G22</f>
        <v>700000</v>
      </c>
    </row>
    <row r="19" spans="1:7" x14ac:dyDescent="0.3">
      <c r="A19" s="106" t="s">
        <v>137</v>
      </c>
      <c r="B19" s="107">
        <v>11</v>
      </c>
      <c r="C19" s="107"/>
      <c r="D19" s="107" t="s">
        <v>138</v>
      </c>
      <c r="E19" s="121"/>
      <c r="F19" s="133"/>
      <c r="G19" s="220"/>
    </row>
    <row r="20" spans="1:7" x14ac:dyDescent="0.3">
      <c r="A20" s="106" t="s">
        <v>128</v>
      </c>
      <c r="B20" s="107">
        <v>11</v>
      </c>
      <c r="C20" s="107"/>
      <c r="D20" s="107" t="s">
        <v>43</v>
      </c>
      <c r="E20" s="121">
        <v>700000</v>
      </c>
      <c r="F20" s="121">
        <v>0</v>
      </c>
      <c r="G20" s="208">
        <v>700000</v>
      </c>
    </row>
    <row r="21" spans="1:7" x14ac:dyDescent="0.3">
      <c r="A21" s="106"/>
      <c r="B21" s="107"/>
      <c r="C21" s="107"/>
      <c r="D21" s="107"/>
      <c r="E21" s="121"/>
      <c r="F21" s="133"/>
      <c r="G21" s="220"/>
    </row>
    <row r="22" spans="1:7" x14ac:dyDescent="0.3">
      <c r="A22" s="127"/>
      <c r="B22" s="132"/>
      <c r="C22" s="126">
        <v>3</v>
      </c>
      <c r="D22" s="132" t="s">
        <v>4</v>
      </c>
      <c r="E22" s="133">
        <f>E23</f>
        <v>700000</v>
      </c>
      <c r="F22" s="133">
        <f>F23</f>
        <v>0</v>
      </c>
      <c r="G22" s="220">
        <f>E22+F22</f>
        <v>700000</v>
      </c>
    </row>
    <row r="23" spans="1:7" x14ac:dyDescent="0.3">
      <c r="A23" s="108"/>
      <c r="B23" s="13"/>
      <c r="C23" s="8">
        <v>32</v>
      </c>
      <c r="D23" s="13" t="s">
        <v>31</v>
      </c>
      <c r="E23" s="14">
        <v>700000</v>
      </c>
      <c r="F23" s="14">
        <v>0</v>
      </c>
      <c r="G23" s="15">
        <f>E23+F23</f>
        <v>700000</v>
      </c>
    </row>
    <row r="24" spans="1:7" x14ac:dyDescent="0.3">
      <c r="A24" s="2"/>
      <c r="E24" s="5"/>
      <c r="F24" s="14"/>
      <c r="G24" s="15"/>
    </row>
    <row r="25" spans="1:7" x14ac:dyDescent="0.3">
      <c r="A25" s="2"/>
      <c r="E25" s="5"/>
      <c r="F25" s="14"/>
      <c r="G25" s="15"/>
    </row>
    <row r="26" spans="1:7" x14ac:dyDescent="0.3">
      <c r="A26" s="103" t="s">
        <v>136</v>
      </c>
      <c r="B26" s="104"/>
      <c r="C26" s="104" t="s">
        <v>139</v>
      </c>
      <c r="D26" s="104" t="s">
        <v>140</v>
      </c>
      <c r="E26" s="120">
        <f>E30</f>
        <v>10000</v>
      </c>
      <c r="F26" s="120">
        <v>14000</v>
      </c>
      <c r="G26" s="209">
        <v>24000</v>
      </c>
    </row>
    <row r="27" spans="1:7" x14ac:dyDescent="0.3">
      <c r="A27" s="106" t="s">
        <v>137</v>
      </c>
      <c r="B27" s="107">
        <v>11</v>
      </c>
      <c r="C27" s="107"/>
      <c r="D27" s="107" t="s">
        <v>141</v>
      </c>
      <c r="E27" s="121"/>
      <c r="F27" s="133"/>
      <c r="G27" s="220"/>
    </row>
    <row r="28" spans="1:7" x14ac:dyDescent="0.3">
      <c r="A28" s="106" t="s">
        <v>128</v>
      </c>
      <c r="B28" s="107">
        <v>11</v>
      </c>
      <c r="C28" s="107"/>
      <c r="D28" s="107" t="s">
        <v>43</v>
      </c>
      <c r="E28" s="121">
        <v>10000</v>
      </c>
      <c r="F28" s="121">
        <v>14000</v>
      </c>
      <c r="G28" s="208">
        <v>24000</v>
      </c>
    </row>
    <row r="29" spans="1:7" x14ac:dyDescent="0.3">
      <c r="A29" s="2"/>
      <c r="E29" s="5"/>
      <c r="F29" s="14"/>
      <c r="G29" s="15"/>
    </row>
    <row r="30" spans="1:7" x14ac:dyDescent="0.3">
      <c r="A30" s="127"/>
      <c r="B30" s="132"/>
      <c r="C30" s="126">
        <v>3</v>
      </c>
      <c r="D30" s="132" t="s">
        <v>4</v>
      </c>
      <c r="E30" s="133">
        <f>E31+E33</f>
        <v>10000</v>
      </c>
      <c r="F30" s="133">
        <v>13000</v>
      </c>
      <c r="G30" s="220">
        <v>23000</v>
      </c>
    </row>
    <row r="31" spans="1:7" x14ac:dyDescent="0.3">
      <c r="A31" s="108"/>
      <c r="B31" s="13"/>
      <c r="C31" s="8">
        <v>32</v>
      </c>
      <c r="D31" s="13" t="s">
        <v>31</v>
      </c>
      <c r="E31" s="14">
        <v>2000</v>
      </c>
      <c r="F31" s="14">
        <v>21000</v>
      </c>
      <c r="G31" s="15">
        <f>E31+F31</f>
        <v>23000</v>
      </c>
    </row>
    <row r="32" spans="1:7" x14ac:dyDescent="0.3">
      <c r="A32" s="2"/>
      <c r="E32" s="5"/>
      <c r="F32" s="14"/>
      <c r="G32" s="15"/>
    </row>
    <row r="33" spans="1:9" x14ac:dyDescent="0.3">
      <c r="A33" s="108"/>
      <c r="B33" s="13"/>
      <c r="C33" s="8">
        <v>34</v>
      </c>
      <c r="D33" s="13" t="s">
        <v>32</v>
      </c>
      <c r="E33" s="14">
        <v>8000</v>
      </c>
      <c r="F33" s="14">
        <v>-7000</v>
      </c>
      <c r="G33" s="15">
        <f>E33+F33</f>
        <v>1000</v>
      </c>
    </row>
    <row r="34" spans="1:9" x14ac:dyDescent="0.3">
      <c r="A34" s="2"/>
      <c r="E34" s="5"/>
      <c r="F34" s="14"/>
      <c r="G34" s="15"/>
    </row>
    <row r="35" spans="1:9" x14ac:dyDescent="0.3">
      <c r="A35" s="103" t="s">
        <v>136</v>
      </c>
      <c r="B35" s="104"/>
      <c r="C35" s="104" t="s">
        <v>142</v>
      </c>
      <c r="D35" s="104" t="s">
        <v>143</v>
      </c>
      <c r="E35" s="120">
        <f>E39</f>
        <v>3000</v>
      </c>
      <c r="F35" s="120">
        <f>F39</f>
        <v>-3000</v>
      </c>
      <c r="G35" s="209">
        <f>G39</f>
        <v>0</v>
      </c>
    </row>
    <row r="36" spans="1:9" x14ac:dyDescent="0.3">
      <c r="A36" s="106" t="s">
        <v>137</v>
      </c>
      <c r="B36" s="107">
        <v>11</v>
      </c>
      <c r="C36" s="107"/>
      <c r="D36" s="107" t="s">
        <v>141</v>
      </c>
      <c r="E36" s="121"/>
      <c r="F36" s="133"/>
      <c r="G36" s="220"/>
    </row>
    <row r="37" spans="1:9" x14ac:dyDescent="0.3">
      <c r="A37" s="106" t="s">
        <v>128</v>
      </c>
      <c r="B37" s="107">
        <v>11</v>
      </c>
      <c r="C37" s="107"/>
      <c r="D37" s="107" t="s">
        <v>43</v>
      </c>
      <c r="E37" s="121">
        <v>3000</v>
      </c>
      <c r="F37" s="121">
        <v>-3000</v>
      </c>
      <c r="G37" s="208">
        <v>0</v>
      </c>
    </row>
    <row r="38" spans="1:9" x14ac:dyDescent="0.3">
      <c r="A38" s="2"/>
      <c r="E38" s="5"/>
      <c r="F38" s="14"/>
      <c r="G38" s="15"/>
    </row>
    <row r="39" spans="1:9" x14ac:dyDescent="0.3">
      <c r="A39" s="127"/>
      <c r="B39" s="132"/>
      <c r="C39" s="126">
        <v>3</v>
      </c>
      <c r="D39" s="132" t="s">
        <v>4</v>
      </c>
      <c r="E39" s="133">
        <f>E40</f>
        <v>3000</v>
      </c>
      <c r="F39" s="133">
        <f>F40</f>
        <v>-3000</v>
      </c>
      <c r="G39" s="220">
        <f>E39+F39</f>
        <v>0</v>
      </c>
    </row>
    <row r="40" spans="1:9" x14ac:dyDescent="0.3">
      <c r="A40" s="108"/>
      <c r="B40" s="13"/>
      <c r="C40" s="8">
        <v>32</v>
      </c>
      <c r="D40" s="13" t="s">
        <v>31</v>
      </c>
      <c r="E40" s="14">
        <v>3000</v>
      </c>
      <c r="F40" s="14">
        <v>-3000</v>
      </c>
      <c r="G40" s="15">
        <f>E40+F40</f>
        <v>0</v>
      </c>
    </row>
    <row r="41" spans="1:9" x14ac:dyDescent="0.3">
      <c r="A41" s="2"/>
      <c r="E41" s="5"/>
      <c r="F41" s="14"/>
      <c r="G41" s="15"/>
    </row>
    <row r="42" spans="1:9" ht="18" x14ac:dyDescent="0.4">
      <c r="A42" s="357" t="s">
        <v>144</v>
      </c>
      <c r="B42" s="359"/>
      <c r="C42" s="359"/>
      <c r="D42" s="359"/>
      <c r="E42" s="140">
        <f>E44+E100+E185+E268+E310+E369+E407+E458</f>
        <v>11529000</v>
      </c>
      <c r="F42" s="140">
        <f>F44+F100+F185+F268+F310+F369+F407+F458</f>
        <v>151000</v>
      </c>
      <c r="G42" s="215">
        <f>G44+G100+G185+G268+G310+G369+G407+G458</f>
        <v>11680000</v>
      </c>
    </row>
    <row r="43" spans="1:9" x14ac:dyDescent="0.3">
      <c r="A43" s="2"/>
      <c r="E43" s="5"/>
      <c r="F43" s="14"/>
      <c r="G43" s="15"/>
    </row>
    <row r="44" spans="1:9" ht="16.2" x14ac:dyDescent="0.35">
      <c r="A44" s="101" t="s">
        <v>132</v>
      </c>
      <c r="B44" s="102"/>
      <c r="C44" s="102">
        <v>1002</v>
      </c>
      <c r="D44" s="102" t="s">
        <v>145</v>
      </c>
      <c r="E44" s="118">
        <f>E46+E63+E70+E77+E89</f>
        <v>3944000</v>
      </c>
      <c r="F44" s="118">
        <f>F46+F63+F70+F77+F89</f>
        <v>423000</v>
      </c>
      <c r="G44" s="216">
        <f>G46+G63+G70+G77+G89</f>
        <v>4367000</v>
      </c>
    </row>
    <row r="45" spans="1:9" x14ac:dyDescent="0.3">
      <c r="A45" s="2"/>
      <c r="E45" s="5"/>
      <c r="F45" s="14"/>
      <c r="G45" s="15"/>
    </row>
    <row r="46" spans="1:9" ht="28.8" x14ac:dyDescent="0.3">
      <c r="A46" s="103" t="s">
        <v>136</v>
      </c>
      <c r="B46" s="104"/>
      <c r="C46" s="104" t="s">
        <v>146</v>
      </c>
      <c r="D46" s="105" t="s">
        <v>147</v>
      </c>
      <c r="E46" s="120">
        <f>E53+E60</f>
        <v>3664000</v>
      </c>
      <c r="F46" s="120">
        <f>F53+F60</f>
        <v>266000</v>
      </c>
      <c r="G46" s="209">
        <f>G53+G60</f>
        <v>3930000</v>
      </c>
    </row>
    <row r="47" spans="1:9" x14ac:dyDescent="0.3">
      <c r="A47" s="106" t="s">
        <v>148</v>
      </c>
      <c r="B47" s="107">
        <v>91</v>
      </c>
      <c r="C47" s="107"/>
      <c r="D47" s="107" t="s">
        <v>149</v>
      </c>
      <c r="E47" s="121"/>
      <c r="F47" s="133"/>
      <c r="G47" s="220"/>
    </row>
    <row r="48" spans="1:9" x14ac:dyDescent="0.3">
      <c r="A48" s="106" t="s">
        <v>128</v>
      </c>
      <c r="B48" s="107">
        <v>11</v>
      </c>
      <c r="C48" s="107"/>
      <c r="D48" s="107" t="s">
        <v>43</v>
      </c>
      <c r="E48" s="121">
        <f>SUM(E49:E52)</f>
        <v>1145000</v>
      </c>
      <c r="F48" s="121">
        <f>SUM(F49:F52)</f>
        <v>-168000</v>
      </c>
      <c r="G48" s="208">
        <v>2953000</v>
      </c>
      <c r="I48" s="119"/>
    </row>
    <row r="49" spans="1:7" x14ac:dyDescent="0.3">
      <c r="A49" s="106"/>
      <c r="B49" s="107">
        <v>32</v>
      </c>
      <c r="C49" s="107"/>
      <c r="D49" s="107" t="s">
        <v>45</v>
      </c>
      <c r="E49" s="121">
        <v>18000</v>
      </c>
      <c r="F49" s="121">
        <f t="shared" ref="F49:F51" si="0">G49-E49</f>
        <v>24000</v>
      </c>
      <c r="G49" s="208">
        <v>42000</v>
      </c>
    </row>
    <row r="50" spans="1:7" x14ac:dyDescent="0.3">
      <c r="A50" s="106"/>
      <c r="B50" s="107">
        <v>51</v>
      </c>
      <c r="C50" s="107"/>
      <c r="D50" s="107" t="s">
        <v>19</v>
      </c>
      <c r="E50" s="121">
        <v>1127000</v>
      </c>
      <c r="F50" s="121">
        <f t="shared" si="0"/>
        <v>-194000</v>
      </c>
      <c r="G50" s="208">
        <v>933000</v>
      </c>
    </row>
    <row r="51" spans="1:7" x14ac:dyDescent="0.3">
      <c r="A51" s="106"/>
      <c r="B51" s="107">
        <v>61</v>
      </c>
      <c r="C51" s="107"/>
      <c r="D51" s="107" t="s">
        <v>51</v>
      </c>
      <c r="E51" s="121">
        <v>0</v>
      </c>
      <c r="F51" s="121">
        <f t="shared" si="0"/>
        <v>2000</v>
      </c>
      <c r="G51" s="208">
        <v>2000</v>
      </c>
    </row>
    <row r="52" spans="1:7" x14ac:dyDescent="0.3">
      <c r="A52" s="2"/>
      <c r="E52" s="5"/>
      <c r="F52" s="14"/>
      <c r="G52" s="15"/>
    </row>
    <row r="53" spans="1:7" x14ac:dyDescent="0.3">
      <c r="A53" s="127"/>
      <c r="B53" s="132"/>
      <c r="C53" s="126">
        <v>3</v>
      </c>
      <c r="D53" s="132" t="s">
        <v>4</v>
      </c>
      <c r="E53" s="133">
        <f>E54+E56+E58</f>
        <v>3604000</v>
      </c>
      <c r="F53" s="133">
        <f>F54+F56+F58</f>
        <v>300000</v>
      </c>
      <c r="G53" s="220">
        <f>G54+G56+G58</f>
        <v>3904000</v>
      </c>
    </row>
    <row r="54" spans="1:7" x14ac:dyDescent="0.3">
      <c r="A54" s="108"/>
      <c r="B54" s="13"/>
      <c r="C54" s="8">
        <v>31</v>
      </c>
      <c r="D54" s="13" t="s">
        <v>30</v>
      </c>
      <c r="E54" s="14">
        <v>3100000</v>
      </c>
      <c r="F54" s="14">
        <v>300000</v>
      </c>
      <c r="G54" s="15">
        <f>E54+F54</f>
        <v>3400000</v>
      </c>
    </row>
    <row r="55" spans="1:7" x14ac:dyDescent="0.3">
      <c r="A55" s="2"/>
      <c r="E55" s="5"/>
      <c r="F55" s="14"/>
      <c r="G55" s="15"/>
    </row>
    <row r="56" spans="1:7" x14ac:dyDescent="0.3">
      <c r="A56" s="108"/>
      <c r="B56" s="13"/>
      <c r="C56" s="8">
        <v>32</v>
      </c>
      <c r="D56" s="13" t="s">
        <v>31</v>
      </c>
      <c r="E56" s="14">
        <v>500000</v>
      </c>
      <c r="F56" s="14">
        <v>0</v>
      </c>
      <c r="G56" s="15">
        <v>500000</v>
      </c>
    </row>
    <row r="57" spans="1:7" x14ac:dyDescent="0.3">
      <c r="A57" s="2"/>
      <c r="E57" s="5"/>
      <c r="F57" s="14"/>
      <c r="G57" s="15"/>
    </row>
    <row r="58" spans="1:7" x14ac:dyDescent="0.3">
      <c r="A58" s="108"/>
      <c r="B58" s="13"/>
      <c r="C58" s="8">
        <v>34</v>
      </c>
      <c r="D58" s="13" t="s">
        <v>32</v>
      </c>
      <c r="E58" s="14">
        <v>4000</v>
      </c>
      <c r="F58" s="14">
        <v>0</v>
      </c>
      <c r="G58" s="15">
        <f>E58+F58</f>
        <v>4000</v>
      </c>
    </row>
    <row r="59" spans="1:7" x14ac:dyDescent="0.3">
      <c r="A59" s="2"/>
      <c r="E59" s="5"/>
      <c r="F59" s="14"/>
      <c r="G59" s="15"/>
    </row>
    <row r="60" spans="1:7" x14ac:dyDescent="0.3">
      <c r="A60" s="106"/>
      <c r="B60" s="107"/>
      <c r="C60" s="126">
        <v>4</v>
      </c>
      <c r="D60" s="132" t="s">
        <v>463</v>
      </c>
      <c r="E60" s="133">
        <f>E61</f>
        <v>60000</v>
      </c>
      <c r="F60" s="133">
        <f>F61</f>
        <v>-34000</v>
      </c>
      <c r="G60" s="220">
        <f>E60+F60</f>
        <v>26000</v>
      </c>
    </row>
    <row r="61" spans="1:7" ht="28.8" x14ac:dyDescent="0.3">
      <c r="A61" s="108"/>
      <c r="B61" s="13"/>
      <c r="C61" s="8">
        <v>42</v>
      </c>
      <c r="D61" s="109" t="s">
        <v>151</v>
      </c>
      <c r="E61" s="14">
        <v>60000</v>
      </c>
      <c r="F61" s="14">
        <v>-34000</v>
      </c>
      <c r="G61" s="15">
        <f>E61+F61</f>
        <v>26000</v>
      </c>
    </row>
    <row r="62" spans="1:7" x14ac:dyDescent="0.3">
      <c r="A62" s="2"/>
      <c r="E62" s="5"/>
      <c r="F62" s="14"/>
      <c r="G62" s="15"/>
    </row>
    <row r="63" spans="1:7" x14ac:dyDescent="0.3">
      <c r="A63" s="103" t="s">
        <v>136</v>
      </c>
      <c r="B63" s="104"/>
      <c r="C63" s="104" t="s">
        <v>152</v>
      </c>
      <c r="D63" s="104" t="s">
        <v>153</v>
      </c>
      <c r="E63" s="120">
        <f>E67</f>
        <v>130000</v>
      </c>
      <c r="F63" s="120">
        <f>F67</f>
        <v>46000</v>
      </c>
      <c r="G63" s="209">
        <f>G67</f>
        <v>176000</v>
      </c>
    </row>
    <row r="64" spans="1:7" x14ac:dyDescent="0.3">
      <c r="A64" s="106" t="s">
        <v>137</v>
      </c>
      <c r="B64" s="107">
        <v>91</v>
      </c>
      <c r="C64" s="107"/>
      <c r="D64" s="107" t="s">
        <v>149</v>
      </c>
      <c r="E64" s="121"/>
      <c r="F64" s="133"/>
      <c r="G64" s="220"/>
    </row>
    <row r="65" spans="1:7" x14ac:dyDescent="0.3">
      <c r="A65" s="106" t="s">
        <v>154</v>
      </c>
      <c r="B65" s="107">
        <v>11</v>
      </c>
      <c r="C65" s="107"/>
      <c r="D65" s="107" t="s">
        <v>43</v>
      </c>
      <c r="E65" s="121">
        <v>130000</v>
      </c>
      <c r="F65" s="121">
        <f>G65-E65</f>
        <v>46000</v>
      </c>
      <c r="G65" s="208">
        <v>176000</v>
      </c>
    </row>
    <row r="66" spans="1:7" x14ac:dyDescent="0.3">
      <c r="A66" s="2"/>
      <c r="E66" s="5"/>
      <c r="F66" s="14"/>
      <c r="G66" s="15"/>
    </row>
    <row r="67" spans="1:7" x14ac:dyDescent="0.3">
      <c r="A67" s="127"/>
      <c r="B67" s="132"/>
      <c r="C67" s="126">
        <v>3</v>
      </c>
      <c r="D67" s="132" t="s">
        <v>4</v>
      </c>
      <c r="E67" s="133">
        <f>E68</f>
        <v>130000</v>
      </c>
      <c r="F67" s="133">
        <v>46000</v>
      </c>
      <c r="G67" s="220">
        <f>E67+F67</f>
        <v>176000</v>
      </c>
    </row>
    <row r="68" spans="1:7" x14ac:dyDescent="0.3">
      <c r="A68" s="108"/>
      <c r="B68" s="13"/>
      <c r="C68" s="8">
        <v>38</v>
      </c>
      <c r="D68" s="13" t="s">
        <v>155</v>
      </c>
      <c r="E68" s="14">
        <v>130000</v>
      </c>
      <c r="F68" s="14">
        <v>46000</v>
      </c>
      <c r="G68" s="15">
        <f>E68+F68</f>
        <v>176000</v>
      </c>
    </row>
    <row r="69" spans="1:7" x14ac:dyDescent="0.3">
      <c r="A69" s="2"/>
      <c r="E69" s="5"/>
      <c r="F69" s="14"/>
      <c r="G69" s="15"/>
    </row>
    <row r="70" spans="1:7" ht="72" x14ac:dyDescent="0.3">
      <c r="A70" s="103" t="s">
        <v>136</v>
      </c>
      <c r="B70" s="104"/>
      <c r="C70" s="104" t="s">
        <v>156</v>
      </c>
      <c r="D70" s="105" t="s">
        <v>157</v>
      </c>
      <c r="E70" s="120">
        <f>E74</f>
        <v>150000</v>
      </c>
      <c r="F70" s="120">
        <v>111000</v>
      </c>
      <c r="G70" s="209">
        <f>G74</f>
        <v>261000</v>
      </c>
    </row>
    <row r="71" spans="1:7" x14ac:dyDescent="0.3">
      <c r="A71" s="106" t="s">
        <v>158</v>
      </c>
      <c r="B71" s="107">
        <v>91</v>
      </c>
      <c r="C71" s="107"/>
      <c r="D71" s="107" t="s">
        <v>149</v>
      </c>
      <c r="E71" s="121"/>
      <c r="F71" s="133"/>
      <c r="G71" s="220"/>
    </row>
    <row r="72" spans="1:7" x14ac:dyDescent="0.3">
      <c r="A72" s="106" t="s">
        <v>154</v>
      </c>
      <c r="B72" s="107">
        <v>11</v>
      </c>
      <c r="C72" s="107"/>
      <c r="D72" s="107" t="s">
        <v>43</v>
      </c>
      <c r="E72" s="121">
        <v>150000</v>
      </c>
      <c r="F72" s="121">
        <f>G72-E72</f>
        <v>111000</v>
      </c>
      <c r="G72" s="208">
        <v>261000</v>
      </c>
    </row>
    <row r="73" spans="1:7" x14ac:dyDescent="0.3">
      <c r="A73" s="2"/>
      <c r="E73" s="5"/>
      <c r="F73" s="14"/>
      <c r="G73" s="15"/>
    </row>
    <row r="74" spans="1:7" x14ac:dyDescent="0.3">
      <c r="A74" s="127"/>
      <c r="B74" s="132"/>
      <c r="C74" s="126">
        <v>3</v>
      </c>
      <c r="D74" s="132" t="s">
        <v>4</v>
      </c>
      <c r="E74" s="133">
        <f>E75</f>
        <v>150000</v>
      </c>
      <c r="F74" s="133">
        <v>111000</v>
      </c>
      <c r="G74" s="220">
        <f>E74+F74</f>
        <v>261000</v>
      </c>
    </row>
    <row r="75" spans="1:7" ht="28.8" x14ac:dyDescent="0.3">
      <c r="A75" s="108"/>
      <c r="B75" s="13"/>
      <c r="C75" s="110">
        <v>37</v>
      </c>
      <c r="D75" s="109" t="s">
        <v>159</v>
      </c>
      <c r="E75" s="14">
        <v>150000</v>
      </c>
      <c r="F75" s="14">
        <v>111000</v>
      </c>
      <c r="G75" s="15">
        <f>E75+F75</f>
        <v>261000</v>
      </c>
    </row>
    <row r="76" spans="1:7" x14ac:dyDescent="0.3">
      <c r="A76" s="2"/>
      <c r="E76" s="5"/>
      <c r="F76" s="14"/>
      <c r="G76" s="15"/>
    </row>
    <row r="77" spans="1:7" x14ac:dyDescent="0.3">
      <c r="A77" s="103" t="s">
        <v>160</v>
      </c>
      <c r="B77" s="104"/>
      <c r="C77" s="104" t="s">
        <v>161</v>
      </c>
      <c r="D77" s="104" t="s">
        <v>162</v>
      </c>
      <c r="E77" s="120">
        <f>E84</f>
        <v>0</v>
      </c>
      <c r="F77" s="120">
        <f>F84</f>
        <v>0</v>
      </c>
      <c r="G77" s="209">
        <f>G84</f>
        <v>0</v>
      </c>
    </row>
    <row r="78" spans="1:7" x14ac:dyDescent="0.3">
      <c r="A78" s="106" t="s">
        <v>158</v>
      </c>
      <c r="B78" s="107">
        <v>91</v>
      </c>
      <c r="C78" s="107"/>
      <c r="D78" s="107" t="s">
        <v>163</v>
      </c>
      <c r="E78" s="121"/>
      <c r="F78" s="133"/>
      <c r="G78" s="220"/>
    </row>
    <row r="79" spans="1:7" x14ac:dyDescent="0.3">
      <c r="A79" s="106" t="s">
        <v>154</v>
      </c>
      <c r="B79" s="107">
        <v>11</v>
      </c>
      <c r="C79" s="107"/>
      <c r="D79" s="107" t="s">
        <v>43</v>
      </c>
      <c r="E79" s="121">
        <v>0</v>
      </c>
      <c r="F79" s="121">
        <v>0</v>
      </c>
      <c r="G79" s="208">
        <v>0</v>
      </c>
    </row>
    <row r="80" spans="1:7" x14ac:dyDescent="0.3">
      <c r="A80" s="106"/>
      <c r="B80" s="107">
        <v>31</v>
      </c>
      <c r="C80" s="107"/>
      <c r="D80" s="107" t="s">
        <v>45</v>
      </c>
      <c r="E80" s="121">
        <v>0</v>
      </c>
      <c r="F80" s="121">
        <v>0</v>
      </c>
      <c r="G80" s="208">
        <v>0</v>
      </c>
    </row>
    <row r="81" spans="1:7" x14ac:dyDescent="0.3">
      <c r="A81" s="106"/>
      <c r="B81" s="107">
        <v>51</v>
      </c>
      <c r="C81" s="107"/>
      <c r="D81" s="107" t="s">
        <v>19</v>
      </c>
      <c r="E81" s="121">
        <v>0</v>
      </c>
      <c r="F81" s="121">
        <v>0</v>
      </c>
      <c r="G81" s="208">
        <v>0</v>
      </c>
    </row>
    <row r="82" spans="1:7" x14ac:dyDescent="0.3">
      <c r="A82" s="106"/>
      <c r="B82" s="107">
        <v>52</v>
      </c>
      <c r="C82" s="107"/>
      <c r="D82" s="107" t="s">
        <v>150</v>
      </c>
      <c r="E82" s="121">
        <v>0</v>
      </c>
      <c r="F82" s="121">
        <v>0</v>
      </c>
      <c r="G82" s="208">
        <v>0</v>
      </c>
    </row>
    <row r="83" spans="1:7" x14ac:dyDescent="0.3">
      <c r="A83" s="106"/>
      <c r="B83" s="107"/>
      <c r="C83" s="107"/>
      <c r="D83" s="107"/>
      <c r="E83" s="121"/>
      <c r="F83" s="133"/>
      <c r="G83" s="220"/>
    </row>
    <row r="84" spans="1:7" x14ac:dyDescent="0.3">
      <c r="A84" s="127"/>
      <c r="B84" s="132"/>
      <c r="C84" s="126">
        <v>3</v>
      </c>
      <c r="D84" s="132" t="s">
        <v>4</v>
      </c>
      <c r="E84" s="133">
        <f>E85+E87</f>
        <v>0</v>
      </c>
      <c r="F84" s="133">
        <f>F85+F87</f>
        <v>0</v>
      </c>
      <c r="G84" s="220">
        <f>G85+G87</f>
        <v>0</v>
      </c>
    </row>
    <row r="85" spans="1:7" x14ac:dyDescent="0.3">
      <c r="A85" s="108"/>
      <c r="B85" s="13"/>
      <c r="C85" s="8">
        <v>31</v>
      </c>
      <c r="D85" s="13" t="s">
        <v>164</v>
      </c>
      <c r="E85" s="14">
        <v>0</v>
      </c>
      <c r="F85" s="14">
        <v>0</v>
      </c>
      <c r="G85" s="15">
        <f>E85+F85</f>
        <v>0</v>
      </c>
    </row>
    <row r="86" spans="1:7" x14ac:dyDescent="0.3">
      <c r="A86" s="2"/>
      <c r="C86" s="26"/>
      <c r="E86" s="5"/>
      <c r="F86" s="14"/>
      <c r="G86" s="15"/>
    </row>
    <row r="87" spans="1:7" x14ac:dyDescent="0.3">
      <c r="A87" s="108"/>
      <c r="B87" s="13"/>
      <c r="C87" s="8">
        <v>32</v>
      </c>
      <c r="D87" s="13" t="s">
        <v>31</v>
      </c>
      <c r="E87" s="14">
        <v>0</v>
      </c>
      <c r="F87" s="14">
        <v>0</v>
      </c>
      <c r="G87" s="15">
        <f>E87+F87</f>
        <v>0</v>
      </c>
    </row>
    <row r="88" spans="1:7" x14ac:dyDescent="0.3">
      <c r="A88" s="2"/>
      <c r="E88" s="5"/>
      <c r="F88" s="14"/>
      <c r="G88" s="15"/>
    </row>
    <row r="89" spans="1:7" x14ac:dyDescent="0.3">
      <c r="A89" s="103" t="s">
        <v>160</v>
      </c>
      <c r="B89" s="104"/>
      <c r="C89" s="104" t="s">
        <v>165</v>
      </c>
      <c r="D89" s="104" t="s">
        <v>166</v>
      </c>
      <c r="E89" s="120">
        <f>E95</f>
        <v>0</v>
      </c>
      <c r="F89" s="120">
        <f>F95</f>
        <v>0</v>
      </c>
      <c r="G89" s="209">
        <f>G95</f>
        <v>0</v>
      </c>
    </row>
    <row r="90" spans="1:7" x14ac:dyDescent="0.3">
      <c r="A90" s="106" t="s">
        <v>137</v>
      </c>
      <c r="B90" s="107">
        <v>91</v>
      </c>
      <c r="C90" s="107"/>
      <c r="D90" s="107" t="s">
        <v>163</v>
      </c>
      <c r="E90" s="121"/>
      <c r="F90" s="133"/>
      <c r="G90" s="220"/>
    </row>
    <row r="91" spans="1:7" x14ac:dyDescent="0.3">
      <c r="A91" s="106" t="s">
        <v>154</v>
      </c>
      <c r="B91" s="107">
        <v>31</v>
      </c>
      <c r="C91" s="107"/>
      <c r="D91" s="107" t="s">
        <v>45</v>
      </c>
      <c r="E91" s="121">
        <v>0</v>
      </c>
      <c r="F91" s="121">
        <v>0</v>
      </c>
      <c r="G91" s="208">
        <v>0</v>
      </c>
    </row>
    <row r="92" spans="1:7" x14ac:dyDescent="0.3">
      <c r="A92" s="106"/>
      <c r="B92" s="107">
        <v>51</v>
      </c>
      <c r="C92" s="107"/>
      <c r="D92" s="107" t="s">
        <v>19</v>
      </c>
      <c r="E92" s="121">
        <v>0</v>
      </c>
      <c r="F92" s="121">
        <v>0</v>
      </c>
      <c r="G92" s="208">
        <v>0</v>
      </c>
    </row>
    <row r="93" spans="1:7" x14ac:dyDescent="0.3">
      <c r="A93" s="106"/>
      <c r="B93" s="107">
        <v>52</v>
      </c>
      <c r="C93" s="107"/>
      <c r="D93" s="107" t="s">
        <v>150</v>
      </c>
      <c r="E93" s="121">
        <v>0</v>
      </c>
      <c r="F93" s="121">
        <v>0</v>
      </c>
      <c r="G93" s="208">
        <v>0</v>
      </c>
    </row>
    <row r="94" spans="1:7" x14ac:dyDescent="0.3">
      <c r="A94" s="2"/>
      <c r="E94" s="5"/>
      <c r="F94" s="14"/>
      <c r="G94" s="15"/>
    </row>
    <row r="95" spans="1:7" x14ac:dyDescent="0.3">
      <c r="A95" s="127"/>
      <c r="B95" s="132"/>
      <c r="C95" s="126">
        <v>3</v>
      </c>
      <c r="D95" s="132" t="s">
        <v>4</v>
      </c>
      <c r="E95" s="133">
        <f>E96+E98</f>
        <v>0</v>
      </c>
      <c r="F95" s="133">
        <f>F96+F98</f>
        <v>0</v>
      </c>
      <c r="G95" s="220">
        <f>G96+G98</f>
        <v>0</v>
      </c>
    </row>
    <row r="96" spans="1:7" x14ac:dyDescent="0.3">
      <c r="A96" s="108"/>
      <c r="B96" s="13"/>
      <c r="C96" s="8">
        <v>31</v>
      </c>
      <c r="D96" s="13" t="s">
        <v>30</v>
      </c>
      <c r="E96" s="14">
        <v>0</v>
      </c>
      <c r="F96" s="14">
        <v>0</v>
      </c>
      <c r="G96" s="15">
        <f>E96+F96</f>
        <v>0</v>
      </c>
    </row>
    <row r="97" spans="1:7" x14ac:dyDescent="0.3">
      <c r="A97" s="2"/>
      <c r="E97" s="5"/>
      <c r="F97" s="14"/>
      <c r="G97" s="15"/>
    </row>
    <row r="98" spans="1:7" x14ac:dyDescent="0.3">
      <c r="A98" s="108"/>
      <c r="B98" s="13"/>
      <c r="C98" s="8">
        <v>32</v>
      </c>
      <c r="D98" s="13" t="s">
        <v>31</v>
      </c>
      <c r="E98" s="14">
        <v>0</v>
      </c>
      <c r="F98" s="14">
        <v>0</v>
      </c>
      <c r="G98" s="15">
        <f>E98+F98</f>
        <v>0</v>
      </c>
    </row>
    <row r="99" spans="1:7" x14ac:dyDescent="0.3">
      <c r="A99" s="2"/>
      <c r="E99" s="5"/>
      <c r="F99" s="14"/>
      <c r="G99" s="15"/>
    </row>
    <row r="100" spans="1:7" x14ac:dyDescent="0.3">
      <c r="A100" s="111" t="s">
        <v>132</v>
      </c>
      <c r="B100" s="112"/>
      <c r="C100" s="112">
        <v>1003</v>
      </c>
      <c r="D100" s="112" t="s">
        <v>167</v>
      </c>
      <c r="E100" s="123">
        <f>E102+E118+E128+E135+E142+E149+E156+E176</f>
        <v>834000</v>
      </c>
      <c r="F100" s="123">
        <f>F102+F118+F128+F135+F142+F149+F156+F176</f>
        <v>-25000</v>
      </c>
      <c r="G100" s="210">
        <f>G102+G118+G128+G135+G142+G149+G156+G176</f>
        <v>809000</v>
      </c>
    </row>
    <row r="101" spans="1:7" x14ac:dyDescent="0.3">
      <c r="A101" s="2"/>
      <c r="E101" s="5"/>
      <c r="F101" s="14"/>
      <c r="G101" s="15"/>
    </row>
    <row r="102" spans="1:7" x14ac:dyDescent="0.3">
      <c r="A102" s="103" t="s">
        <v>136</v>
      </c>
      <c r="B102" s="104"/>
      <c r="C102" s="104" t="s">
        <v>168</v>
      </c>
      <c r="D102" s="104" t="s">
        <v>169</v>
      </c>
      <c r="E102" s="120">
        <f>E108+E115</f>
        <v>111000</v>
      </c>
      <c r="F102" s="120">
        <f>F108+F115</f>
        <v>3000</v>
      </c>
      <c r="G102" s="209">
        <f>G108+G115</f>
        <v>114000</v>
      </c>
    </row>
    <row r="103" spans="1:7" x14ac:dyDescent="0.3">
      <c r="A103" s="106" t="s">
        <v>137</v>
      </c>
      <c r="B103" s="107">
        <v>82</v>
      </c>
      <c r="C103" s="107"/>
      <c r="D103" s="107" t="s">
        <v>104</v>
      </c>
      <c r="E103" s="121"/>
      <c r="F103" s="133"/>
      <c r="G103" s="220"/>
    </row>
    <row r="104" spans="1:7" x14ac:dyDescent="0.3">
      <c r="A104" s="106" t="s">
        <v>154</v>
      </c>
      <c r="B104" s="107">
        <v>11</v>
      </c>
      <c r="C104" s="107"/>
      <c r="D104" s="107" t="s">
        <v>43</v>
      </c>
      <c r="E104" s="121">
        <f>E105+E106</f>
        <v>26500</v>
      </c>
      <c r="F104" s="121">
        <v>0</v>
      </c>
      <c r="G104" s="208">
        <v>84500</v>
      </c>
    </row>
    <row r="105" spans="1:7" x14ac:dyDescent="0.3">
      <c r="A105" s="106"/>
      <c r="B105" s="107">
        <v>32</v>
      </c>
      <c r="C105" s="107"/>
      <c r="D105" s="107" t="s">
        <v>45</v>
      </c>
      <c r="E105" s="121">
        <v>8000</v>
      </c>
      <c r="F105" s="121">
        <v>0</v>
      </c>
      <c r="G105" s="208">
        <v>8000</v>
      </c>
    </row>
    <row r="106" spans="1:7" x14ac:dyDescent="0.3">
      <c r="A106" s="106"/>
      <c r="B106" s="107">
        <v>51</v>
      </c>
      <c r="C106" s="107"/>
      <c r="D106" s="107" t="s">
        <v>19</v>
      </c>
      <c r="E106" s="121">
        <v>18500</v>
      </c>
      <c r="F106" s="121">
        <f>G106-E106</f>
        <v>3000</v>
      </c>
      <c r="G106" s="208">
        <v>21500</v>
      </c>
    </row>
    <row r="107" spans="1:7" x14ac:dyDescent="0.3">
      <c r="A107" s="106"/>
      <c r="B107" s="107"/>
      <c r="C107" s="107"/>
      <c r="D107" s="107"/>
      <c r="E107" s="121"/>
      <c r="F107" s="133"/>
      <c r="G107" s="220"/>
    </row>
    <row r="108" spans="1:7" x14ac:dyDescent="0.3">
      <c r="A108" s="127"/>
      <c r="B108" s="126">
        <v>3</v>
      </c>
      <c r="C108" s="132"/>
      <c r="D108" s="132" t="s">
        <v>4</v>
      </c>
      <c r="E108" s="133">
        <f>E109+E111+E113</f>
        <v>81000</v>
      </c>
      <c r="F108" s="133">
        <f>F109+F111+F113</f>
        <v>4900</v>
      </c>
      <c r="G108" s="220">
        <f>G109+G111+G113</f>
        <v>85900</v>
      </c>
    </row>
    <row r="109" spans="1:7" x14ac:dyDescent="0.3">
      <c r="A109" s="2"/>
      <c r="B109" s="8">
        <v>31</v>
      </c>
      <c r="C109" s="13"/>
      <c r="D109" s="13" t="s">
        <v>30</v>
      </c>
      <c r="E109" s="14">
        <v>60500</v>
      </c>
      <c r="F109" s="14">
        <v>4900</v>
      </c>
      <c r="G109" s="15">
        <f>E109+F109</f>
        <v>65400</v>
      </c>
    </row>
    <row r="110" spans="1:7" x14ac:dyDescent="0.3">
      <c r="A110" s="2"/>
      <c r="B110" s="8"/>
      <c r="E110" s="5"/>
      <c r="F110" s="14"/>
      <c r="G110" s="15"/>
    </row>
    <row r="111" spans="1:7" x14ac:dyDescent="0.3">
      <c r="A111" s="2"/>
      <c r="B111" s="8">
        <v>32</v>
      </c>
      <c r="D111" s="13" t="s">
        <v>31</v>
      </c>
      <c r="E111" s="14">
        <v>20000</v>
      </c>
      <c r="F111" s="14">
        <v>0</v>
      </c>
      <c r="G111" s="15">
        <f>E111+F111</f>
        <v>20000</v>
      </c>
    </row>
    <row r="112" spans="1:7" x14ac:dyDescent="0.3">
      <c r="A112" s="2"/>
      <c r="B112" s="8"/>
      <c r="E112" s="5"/>
      <c r="F112" s="14"/>
      <c r="G112" s="15"/>
    </row>
    <row r="113" spans="1:7" x14ac:dyDescent="0.3">
      <c r="A113" s="2"/>
      <c r="B113" s="8">
        <v>34</v>
      </c>
      <c r="D113" s="13" t="s">
        <v>32</v>
      </c>
      <c r="E113" s="14">
        <v>500</v>
      </c>
      <c r="F113" s="14">
        <v>0</v>
      </c>
      <c r="G113" s="15">
        <f>E113+F113</f>
        <v>500</v>
      </c>
    </row>
    <row r="114" spans="1:7" x14ac:dyDescent="0.3">
      <c r="A114" s="2"/>
      <c r="B114" s="8"/>
      <c r="E114" s="5"/>
      <c r="F114" s="14"/>
      <c r="G114" s="15"/>
    </row>
    <row r="115" spans="1:7" x14ac:dyDescent="0.3">
      <c r="A115" s="127"/>
      <c r="B115" s="126">
        <v>4</v>
      </c>
      <c r="C115" s="132"/>
      <c r="D115" s="132" t="s">
        <v>464</v>
      </c>
      <c r="E115" s="133">
        <v>30000</v>
      </c>
      <c r="F115" s="133">
        <v>-1900</v>
      </c>
      <c r="G115" s="220">
        <f>E115+F115</f>
        <v>28100</v>
      </c>
    </row>
    <row r="116" spans="1:7" ht="28.8" x14ac:dyDescent="0.3">
      <c r="A116" s="2"/>
      <c r="B116" s="8">
        <v>42</v>
      </c>
      <c r="D116" s="109" t="s">
        <v>151</v>
      </c>
      <c r="E116" s="14">
        <v>30000</v>
      </c>
      <c r="F116" s="14">
        <v>-1900</v>
      </c>
      <c r="G116" s="15">
        <f>E116+F116</f>
        <v>28100</v>
      </c>
    </row>
    <row r="117" spans="1:7" x14ac:dyDescent="0.3">
      <c r="A117" s="2"/>
      <c r="E117" s="5"/>
      <c r="F117" s="14"/>
      <c r="G117" s="15"/>
    </row>
    <row r="118" spans="1:7" ht="45.6" customHeight="1" x14ac:dyDescent="0.3">
      <c r="A118" s="103" t="s">
        <v>136</v>
      </c>
      <c r="B118" s="104"/>
      <c r="C118" s="104" t="s">
        <v>170</v>
      </c>
      <c r="D118" s="105" t="s">
        <v>171</v>
      </c>
      <c r="E118" s="120">
        <f>E123</f>
        <v>332000</v>
      </c>
      <c r="F118" s="120">
        <f>F123</f>
        <v>12000</v>
      </c>
      <c r="G118" s="209">
        <f>G123</f>
        <v>344000</v>
      </c>
    </row>
    <row r="119" spans="1:7" x14ac:dyDescent="0.3">
      <c r="A119" s="106" t="s">
        <v>137</v>
      </c>
      <c r="B119" s="107">
        <v>82</v>
      </c>
      <c r="C119" s="107"/>
      <c r="D119" s="107" t="s">
        <v>104</v>
      </c>
      <c r="E119" s="121"/>
      <c r="F119" s="133"/>
      <c r="G119" s="220"/>
    </row>
    <row r="120" spans="1:7" x14ac:dyDescent="0.3">
      <c r="A120" s="106" t="s">
        <v>154</v>
      </c>
      <c r="B120" s="107">
        <v>11</v>
      </c>
      <c r="C120" s="107"/>
      <c r="D120" s="107" t="s">
        <v>43</v>
      </c>
      <c r="E120" s="121">
        <v>300000</v>
      </c>
      <c r="F120" s="121">
        <f>G120-E120</f>
        <v>44000</v>
      </c>
      <c r="G120" s="208">
        <v>344000</v>
      </c>
    </row>
    <row r="121" spans="1:7" x14ac:dyDescent="0.3">
      <c r="A121" s="106"/>
      <c r="B121" s="107">
        <v>51</v>
      </c>
      <c r="C121" s="107"/>
      <c r="D121" s="107" t="s">
        <v>19</v>
      </c>
      <c r="E121" s="121">
        <v>32000</v>
      </c>
      <c r="F121" s="121">
        <v>-32000</v>
      </c>
      <c r="G121" s="208">
        <v>0</v>
      </c>
    </row>
    <row r="122" spans="1:7" x14ac:dyDescent="0.3">
      <c r="A122" s="2"/>
      <c r="E122" s="5"/>
      <c r="F122" s="14"/>
      <c r="G122" s="15"/>
    </row>
    <row r="123" spans="1:7" x14ac:dyDescent="0.3">
      <c r="A123" s="127"/>
      <c r="B123" s="126">
        <v>3</v>
      </c>
      <c r="C123" s="132"/>
      <c r="D123" s="132" t="s">
        <v>4</v>
      </c>
      <c r="E123" s="133">
        <f>E124+E125</f>
        <v>332000</v>
      </c>
      <c r="F123" s="133">
        <f>F124+F125</f>
        <v>12000</v>
      </c>
      <c r="G123" s="220">
        <f>G124+G125</f>
        <v>344000</v>
      </c>
    </row>
    <row r="124" spans="1:7" x14ac:dyDescent="0.3">
      <c r="A124" s="108"/>
      <c r="B124" s="8">
        <v>32</v>
      </c>
      <c r="C124" s="13"/>
      <c r="D124" s="13" t="s">
        <v>31</v>
      </c>
      <c r="E124" s="14">
        <v>320000</v>
      </c>
      <c r="F124" s="14">
        <v>0</v>
      </c>
      <c r="G124" s="15">
        <f>E124+F124</f>
        <v>320000</v>
      </c>
    </row>
    <row r="125" spans="1:7" x14ac:dyDescent="0.3">
      <c r="A125" s="108"/>
      <c r="B125" s="8">
        <v>38</v>
      </c>
      <c r="C125" s="13"/>
      <c r="D125" s="13" t="s">
        <v>36</v>
      </c>
      <c r="E125" s="14">
        <v>12000</v>
      </c>
      <c r="F125" s="14">
        <v>12000</v>
      </c>
      <c r="G125" s="15">
        <f>E125+F125</f>
        <v>24000</v>
      </c>
    </row>
    <row r="126" spans="1:7" x14ac:dyDescent="0.3">
      <c r="A126" s="108"/>
      <c r="B126" s="8"/>
      <c r="C126" s="13"/>
      <c r="D126" s="13"/>
      <c r="E126" s="14"/>
      <c r="F126" s="14"/>
      <c r="G126" s="15"/>
    </row>
    <row r="127" spans="1:7" x14ac:dyDescent="0.3">
      <c r="A127" s="2"/>
      <c r="E127" s="5"/>
      <c r="F127" s="14"/>
      <c r="G127" s="15"/>
    </row>
    <row r="128" spans="1:7" x14ac:dyDescent="0.3">
      <c r="A128" s="103" t="s">
        <v>136</v>
      </c>
      <c r="B128" s="104"/>
      <c r="C128" s="104" t="s">
        <v>172</v>
      </c>
      <c r="D128" s="104" t="s">
        <v>173</v>
      </c>
      <c r="E128" s="120">
        <f>E132</f>
        <v>150000</v>
      </c>
      <c r="F128" s="120">
        <f>F132</f>
        <v>6000</v>
      </c>
      <c r="G128" s="209">
        <f>G132</f>
        <v>156000</v>
      </c>
    </row>
    <row r="129" spans="1:7" x14ac:dyDescent="0.3">
      <c r="A129" s="106" t="s">
        <v>137</v>
      </c>
      <c r="B129" s="107">
        <v>82</v>
      </c>
      <c r="C129" s="107"/>
      <c r="D129" s="107" t="s">
        <v>104</v>
      </c>
      <c r="E129" s="121"/>
      <c r="F129" s="133"/>
      <c r="G129" s="220"/>
    </row>
    <row r="130" spans="1:7" x14ac:dyDescent="0.3">
      <c r="A130" s="106" t="s">
        <v>154</v>
      </c>
      <c r="B130" s="107">
        <v>11</v>
      </c>
      <c r="C130" s="107"/>
      <c r="D130" s="107" t="s">
        <v>43</v>
      </c>
      <c r="E130" s="121">
        <v>150000</v>
      </c>
      <c r="F130" s="121">
        <f>G130-E130</f>
        <v>6000</v>
      </c>
      <c r="G130" s="208">
        <v>156000</v>
      </c>
    </row>
    <row r="131" spans="1:7" x14ac:dyDescent="0.3">
      <c r="A131" s="2"/>
      <c r="E131" s="5"/>
      <c r="F131" s="14"/>
      <c r="G131" s="15"/>
    </row>
    <row r="132" spans="1:7" x14ac:dyDescent="0.3">
      <c r="A132" s="127"/>
      <c r="B132" s="126">
        <v>3</v>
      </c>
      <c r="C132" s="132"/>
      <c r="D132" s="132" t="s">
        <v>4</v>
      </c>
      <c r="E132" s="133">
        <f>E133</f>
        <v>150000</v>
      </c>
      <c r="F132" s="133">
        <v>6000</v>
      </c>
      <c r="G132" s="220">
        <f>E132+F132</f>
        <v>156000</v>
      </c>
    </row>
    <row r="133" spans="1:7" x14ac:dyDescent="0.3">
      <c r="A133" s="108"/>
      <c r="B133" s="8">
        <v>38</v>
      </c>
      <c r="C133" s="13"/>
      <c r="D133" s="13" t="s">
        <v>36</v>
      </c>
      <c r="E133" s="14">
        <v>150000</v>
      </c>
      <c r="F133" s="14">
        <v>6000</v>
      </c>
      <c r="G133" s="15">
        <f>E133+F133</f>
        <v>156000</v>
      </c>
    </row>
    <row r="134" spans="1:7" x14ac:dyDescent="0.3">
      <c r="A134" s="2"/>
      <c r="E134" s="5"/>
      <c r="F134" s="14"/>
      <c r="G134" s="15"/>
    </row>
    <row r="135" spans="1:7" x14ac:dyDescent="0.3">
      <c r="A135" s="103" t="s">
        <v>136</v>
      </c>
      <c r="B135" s="104"/>
      <c r="C135" s="104" t="s">
        <v>174</v>
      </c>
      <c r="D135" s="104" t="s">
        <v>175</v>
      </c>
      <c r="E135" s="120">
        <f>E139</f>
        <v>86000</v>
      </c>
      <c r="F135" s="120">
        <f>F139</f>
        <v>-6000</v>
      </c>
      <c r="G135" s="209">
        <f>G139</f>
        <v>80000</v>
      </c>
    </row>
    <row r="136" spans="1:7" x14ac:dyDescent="0.3">
      <c r="A136" s="106" t="s">
        <v>137</v>
      </c>
      <c r="B136" s="107">
        <v>82</v>
      </c>
      <c r="C136" s="107"/>
      <c r="D136" s="107" t="s">
        <v>104</v>
      </c>
      <c r="E136" s="121"/>
      <c r="F136" s="133"/>
      <c r="G136" s="220"/>
    </row>
    <row r="137" spans="1:7" x14ac:dyDescent="0.3">
      <c r="A137" s="106" t="s">
        <v>154</v>
      </c>
      <c r="B137" s="107">
        <v>11</v>
      </c>
      <c r="C137" s="107"/>
      <c r="D137" s="107" t="s">
        <v>43</v>
      </c>
      <c r="E137" s="121">
        <v>86000</v>
      </c>
      <c r="F137" s="121">
        <f>G137-E137</f>
        <v>-6000</v>
      </c>
      <c r="G137" s="208">
        <v>80000</v>
      </c>
    </row>
    <row r="138" spans="1:7" x14ac:dyDescent="0.3">
      <c r="A138" s="2"/>
      <c r="E138" s="5"/>
      <c r="F138" s="14"/>
      <c r="G138" s="15"/>
    </row>
    <row r="139" spans="1:7" x14ac:dyDescent="0.3">
      <c r="A139" s="127"/>
      <c r="B139" s="126">
        <v>3</v>
      </c>
      <c r="C139" s="132"/>
      <c r="D139" s="132" t="s">
        <v>4</v>
      </c>
      <c r="E139" s="133">
        <f>E140</f>
        <v>86000</v>
      </c>
      <c r="F139" s="133">
        <v>-6000</v>
      </c>
      <c r="G139" s="220">
        <f>E139+F139</f>
        <v>80000</v>
      </c>
    </row>
    <row r="140" spans="1:7" x14ac:dyDescent="0.3">
      <c r="A140" s="108"/>
      <c r="B140" s="8">
        <v>38</v>
      </c>
      <c r="C140" s="13"/>
      <c r="D140" s="13" t="s">
        <v>155</v>
      </c>
      <c r="E140" s="14">
        <v>86000</v>
      </c>
      <c r="F140" s="14">
        <v>-6000</v>
      </c>
      <c r="G140" s="15">
        <f>E140+F140</f>
        <v>80000</v>
      </c>
    </row>
    <row r="141" spans="1:7" x14ac:dyDescent="0.3">
      <c r="A141" s="2"/>
      <c r="E141" s="5"/>
      <c r="F141" s="14"/>
      <c r="G141" s="15"/>
    </row>
    <row r="142" spans="1:7" x14ac:dyDescent="0.3">
      <c r="A142" s="103" t="s">
        <v>136</v>
      </c>
      <c r="B142" s="104"/>
      <c r="C142" s="104" t="s">
        <v>176</v>
      </c>
      <c r="D142" s="104" t="s">
        <v>177</v>
      </c>
      <c r="E142" s="120">
        <f>E146</f>
        <v>8000</v>
      </c>
      <c r="F142" s="120">
        <f>F146</f>
        <v>-4000</v>
      </c>
      <c r="G142" s="209">
        <f>G146</f>
        <v>4000</v>
      </c>
    </row>
    <row r="143" spans="1:7" x14ac:dyDescent="0.3">
      <c r="A143" s="106" t="s">
        <v>137</v>
      </c>
      <c r="B143" s="107">
        <v>82</v>
      </c>
      <c r="C143" s="107"/>
      <c r="D143" s="107" t="s">
        <v>104</v>
      </c>
      <c r="E143" s="121"/>
      <c r="F143" s="133"/>
      <c r="G143" s="220"/>
    </row>
    <row r="144" spans="1:7" x14ac:dyDescent="0.3">
      <c r="A144" s="106" t="s">
        <v>154</v>
      </c>
      <c r="B144" s="107">
        <v>11</v>
      </c>
      <c r="C144" s="107"/>
      <c r="D144" s="107" t="s">
        <v>43</v>
      </c>
      <c r="E144" s="121">
        <v>8000</v>
      </c>
      <c r="F144" s="121">
        <f>G144-E144</f>
        <v>-4000</v>
      </c>
      <c r="G144" s="208">
        <v>4000</v>
      </c>
    </row>
    <row r="145" spans="1:7" x14ac:dyDescent="0.3">
      <c r="A145" s="2"/>
      <c r="E145" s="5"/>
      <c r="F145" s="14"/>
      <c r="G145" s="15"/>
    </row>
    <row r="146" spans="1:7" x14ac:dyDescent="0.3">
      <c r="A146" s="127"/>
      <c r="B146" s="126">
        <v>3</v>
      </c>
      <c r="C146" s="132"/>
      <c r="D146" s="132" t="s">
        <v>4</v>
      </c>
      <c r="E146" s="133">
        <f>E147</f>
        <v>8000</v>
      </c>
      <c r="F146" s="133">
        <f>F147</f>
        <v>-4000</v>
      </c>
      <c r="G146" s="220">
        <f>E146+F146</f>
        <v>4000</v>
      </c>
    </row>
    <row r="147" spans="1:7" x14ac:dyDescent="0.3">
      <c r="A147" s="108"/>
      <c r="B147" s="8">
        <v>32</v>
      </c>
      <c r="C147" s="13"/>
      <c r="D147" s="13" t="s">
        <v>31</v>
      </c>
      <c r="E147" s="14">
        <v>8000</v>
      </c>
      <c r="F147" s="14">
        <v>-4000</v>
      </c>
      <c r="G147" s="15">
        <f>E147+F147</f>
        <v>4000</v>
      </c>
    </row>
    <row r="148" spans="1:7" x14ac:dyDescent="0.3">
      <c r="A148" s="2"/>
      <c r="E148" s="5"/>
      <c r="F148" s="14"/>
      <c r="G148" s="15"/>
    </row>
    <row r="149" spans="1:7" ht="28.8" x14ac:dyDescent="0.3">
      <c r="A149" s="103" t="s">
        <v>136</v>
      </c>
      <c r="B149" s="104"/>
      <c r="C149" s="104" t="s">
        <v>178</v>
      </c>
      <c r="D149" s="105" t="s">
        <v>179</v>
      </c>
      <c r="E149" s="120">
        <f>E153</f>
        <v>7000</v>
      </c>
      <c r="F149" s="120">
        <f>F153</f>
        <v>0</v>
      </c>
      <c r="G149" s="209">
        <f>G153</f>
        <v>7000</v>
      </c>
    </row>
    <row r="150" spans="1:7" x14ac:dyDescent="0.3">
      <c r="A150" s="106" t="s">
        <v>137</v>
      </c>
      <c r="B150" s="107">
        <v>82</v>
      </c>
      <c r="C150" s="107"/>
      <c r="D150" s="107" t="s">
        <v>104</v>
      </c>
      <c r="E150" s="121"/>
      <c r="F150" s="133"/>
      <c r="G150" s="220"/>
    </row>
    <row r="151" spans="1:7" x14ac:dyDescent="0.3">
      <c r="A151" s="106" t="s">
        <v>154</v>
      </c>
      <c r="B151" s="107">
        <v>11</v>
      </c>
      <c r="C151" s="107"/>
      <c r="D151" s="107" t="s">
        <v>43</v>
      </c>
      <c r="E151" s="121">
        <v>7000</v>
      </c>
      <c r="F151" s="121">
        <v>0</v>
      </c>
      <c r="G151" s="208">
        <f>G153</f>
        <v>7000</v>
      </c>
    </row>
    <row r="152" spans="1:7" x14ac:dyDescent="0.3">
      <c r="A152" s="2"/>
      <c r="E152" s="5"/>
      <c r="F152" s="14"/>
      <c r="G152" s="15"/>
    </row>
    <row r="153" spans="1:7" x14ac:dyDescent="0.3">
      <c r="A153" s="127"/>
      <c r="B153" s="126">
        <v>3</v>
      </c>
      <c r="C153" s="132"/>
      <c r="D153" s="132" t="s">
        <v>4</v>
      </c>
      <c r="E153" s="133">
        <f>E154</f>
        <v>7000</v>
      </c>
      <c r="F153" s="133">
        <v>0</v>
      </c>
      <c r="G153" s="220">
        <f>E153+F153</f>
        <v>7000</v>
      </c>
    </row>
    <row r="154" spans="1:7" ht="28.8" x14ac:dyDescent="0.3">
      <c r="A154" s="108"/>
      <c r="B154" s="8">
        <v>36</v>
      </c>
      <c r="C154" s="13"/>
      <c r="D154" s="109" t="s">
        <v>180</v>
      </c>
      <c r="E154" s="14">
        <v>7000</v>
      </c>
      <c r="F154" s="14">
        <v>0</v>
      </c>
      <c r="G154" s="15">
        <f>E154+F154</f>
        <v>7000</v>
      </c>
    </row>
    <row r="155" spans="1:7" x14ac:dyDescent="0.3">
      <c r="A155" s="2"/>
      <c r="E155" s="5"/>
      <c r="F155" s="14"/>
      <c r="G155" s="15"/>
    </row>
    <row r="156" spans="1:7" x14ac:dyDescent="0.3">
      <c r="A156" s="103" t="s">
        <v>136</v>
      </c>
      <c r="B156" s="104"/>
      <c r="C156" s="104" t="s">
        <v>181</v>
      </c>
      <c r="D156" s="104" t="s">
        <v>182</v>
      </c>
      <c r="E156" s="120">
        <f>E163+E173</f>
        <v>97000</v>
      </c>
      <c r="F156" s="120">
        <f>F163+F173</f>
        <v>7000</v>
      </c>
      <c r="G156" s="209">
        <f>G163+G173</f>
        <v>104000</v>
      </c>
    </row>
    <row r="157" spans="1:7" x14ac:dyDescent="0.3">
      <c r="A157" s="106" t="s">
        <v>137</v>
      </c>
      <c r="B157" s="107">
        <v>82</v>
      </c>
      <c r="C157" s="107"/>
      <c r="D157" s="107" t="s">
        <v>104</v>
      </c>
      <c r="E157" s="121"/>
      <c r="F157" s="133"/>
      <c r="G157" s="220"/>
    </row>
    <row r="158" spans="1:7" x14ac:dyDescent="0.3">
      <c r="A158" s="106" t="s">
        <v>154</v>
      </c>
      <c r="B158" s="107">
        <v>11</v>
      </c>
      <c r="C158" s="107"/>
      <c r="D158" s="107" t="s">
        <v>43</v>
      </c>
      <c r="E158" s="121">
        <f>E159+E160+E161</f>
        <v>15000</v>
      </c>
      <c r="F158" s="121">
        <f>F159+F160+F161</f>
        <v>10000</v>
      </c>
      <c r="G158" s="208">
        <v>79000</v>
      </c>
    </row>
    <row r="159" spans="1:7" x14ac:dyDescent="0.3">
      <c r="A159" s="106"/>
      <c r="B159" s="107">
        <v>32</v>
      </c>
      <c r="C159" s="107"/>
      <c r="D159" s="107" t="s">
        <v>45</v>
      </c>
      <c r="E159" s="121">
        <v>4000</v>
      </c>
      <c r="F159" s="121">
        <f t="shared" ref="F159:F161" si="1">G159-E159</f>
        <v>-3000</v>
      </c>
      <c r="G159" s="208">
        <v>1000</v>
      </c>
    </row>
    <row r="160" spans="1:7" x14ac:dyDescent="0.3">
      <c r="A160" s="106"/>
      <c r="B160" s="107">
        <v>51</v>
      </c>
      <c r="C160" s="107"/>
      <c r="D160" s="107" t="s">
        <v>19</v>
      </c>
      <c r="E160" s="121">
        <v>7000</v>
      </c>
      <c r="F160" s="121">
        <f t="shared" si="1"/>
        <v>13000</v>
      </c>
      <c r="G160" s="208">
        <v>20000</v>
      </c>
    </row>
    <row r="161" spans="1:7" x14ac:dyDescent="0.3">
      <c r="A161" s="106"/>
      <c r="B161" s="107">
        <v>61</v>
      </c>
      <c r="C161" s="107"/>
      <c r="D161" s="107" t="s">
        <v>51</v>
      </c>
      <c r="E161" s="121">
        <v>4000</v>
      </c>
      <c r="F161" s="121">
        <f t="shared" si="1"/>
        <v>0</v>
      </c>
      <c r="G161" s="208">
        <v>4000</v>
      </c>
    </row>
    <row r="162" spans="1:7" x14ac:dyDescent="0.3">
      <c r="A162" s="2"/>
      <c r="E162" s="5"/>
      <c r="F162" s="14"/>
      <c r="G162" s="15"/>
    </row>
    <row r="163" spans="1:7" x14ac:dyDescent="0.3">
      <c r="A163" s="127"/>
      <c r="B163" s="126">
        <v>3</v>
      </c>
      <c r="C163" s="132"/>
      <c r="D163" s="132" t="s">
        <v>4</v>
      </c>
      <c r="E163" s="133">
        <f>E165+E167+E169+E171</f>
        <v>95000</v>
      </c>
      <c r="F163" s="133">
        <f>F165+F167+F169+F171</f>
        <v>7000</v>
      </c>
      <c r="G163" s="220">
        <f>G165+G167+G169+G171</f>
        <v>102000</v>
      </c>
    </row>
    <row r="164" spans="1:7" x14ac:dyDescent="0.3">
      <c r="A164" s="127"/>
      <c r="B164" s="126"/>
      <c r="C164" s="132"/>
      <c r="D164" s="132"/>
      <c r="E164" s="133"/>
      <c r="F164" s="133"/>
      <c r="G164" s="220"/>
    </row>
    <row r="165" spans="1:7" x14ac:dyDescent="0.3">
      <c r="A165" s="127"/>
      <c r="B165" s="126">
        <v>31</v>
      </c>
      <c r="C165" s="132"/>
      <c r="D165" s="132" t="s">
        <v>30</v>
      </c>
      <c r="E165" s="133">
        <v>64000</v>
      </c>
      <c r="F165" s="133">
        <v>5000</v>
      </c>
      <c r="G165" s="220">
        <v>69000</v>
      </c>
    </row>
    <row r="166" spans="1:7" x14ac:dyDescent="0.3">
      <c r="A166" s="127"/>
      <c r="B166" s="126"/>
      <c r="C166" s="132"/>
      <c r="D166" s="132"/>
      <c r="E166" s="133"/>
      <c r="F166" s="133"/>
      <c r="G166" s="220"/>
    </row>
    <row r="167" spans="1:7" x14ac:dyDescent="0.3">
      <c r="A167" s="127"/>
      <c r="B167" s="126">
        <v>32</v>
      </c>
      <c r="C167" s="132"/>
      <c r="D167" s="132" t="s">
        <v>31</v>
      </c>
      <c r="E167" s="133">
        <v>30500</v>
      </c>
      <c r="F167" s="133">
        <v>2000</v>
      </c>
      <c r="G167" s="220">
        <f>E167+F167</f>
        <v>32500</v>
      </c>
    </row>
    <row r="168" spans="1:7" x14ac:dyDescent="0.3">
      <c r="A168" s="127"/>
      <c r="B168" s="126"/>
      <c r="C168" s="132"/>
      <c r="D168" s="132"/>
      <c r="E168" s="133"/>
      <c r="F168" s="133"/>
      <c r="G168" s="220"/>
    </row>
    <row r="169" spans="1:7" x14ac:dyDescent="0.3">
      <c r="A169" s="127"/>
      <c r="B169" s="126">
        <v>34</v>
      </c>
      <c r="C169" s="132"/>
      <c r="D169" s="132" t="s">
        <v>32</v>
      </c>
      <c r="E169" s="133">
        <v>500</v>
      </c>
      <c r="F169" s="133">
        <v>0</v>
      </c>
      <c r="G169" s="220">
        <f>E169+F169</f>
        <v>500</v>
      </c>
    </row>
    <row r="170" spans="1:7" x14ac:dyDescent="0.3">
      <c r="A170" s="127"/>
      <c r="B170" s="126"/>
      <c r="C170" s="132"/>
      <c r="D170" s="132"/>
      <c r="E170" s="133"/>
      <c r="F170" s="133"/>
      <c r="G170" s="220"/>
    </row>
    <row r="171" spans="1:7" x14ac:dyDescent="0.3">
      <c r="A171" s="108"/>
      <c r="B171" s="8">
        <v>38</v>
      </c>
      <c r="C171" s="13"/>
      <c r="D171" s="13" t="s">
        <v>155</v>
      </c>
      <c r="E171" s="14">
        <v>0</v>
      </c>
      <c r="F171" s="14">
        <v>0</v>
      </c>
      <c r="G171" s="15">
        <f>E171+F171</f>
        <v>0</v>
      </c>
    </row>
    <row r="172" spans="1:7" x14ac:dyDescent="0.3">
      <c r="A172" s="108"/>
      <c r="B172" s="8"/>
      <c r="C172" s="13"/>
      <c r="D172" s="13"/>
      <c r="E172" s="14"/>
      <c r="F172" s="14"/>
      <c r="G172" s="15"/>
    </row>
    <row r="173" spans="1:7" x14ac:dyDescent="0.3">
      <c r="A173" s="108"/>
      <c r="B173" s="8">
        <v>4</v>
      </c>
      <c r="C173" s="13"/>
      <c r="D173" s="132" t="s">
        <v>464</v>
      </c>
      <c r="E173" s="14">
        <f>E174</f>
        <v>2000</v>
      </c>
      <c r="F173" s="14">
        <f>F174</f>
        <v>0</v>
      </c>
      <c r="G173" s="15">
        <f>E173+F173</f>
        <v>2000</v>
      </c>
    </row>
    <row r="174" spans="1:7" ht="28.8" x14ac:dyDescent="0.3">
      <c r="A174" s="108"/>
      <c r="B174" s="8">
        <v>42</v>
      </c>
      <c r="C174" s="13"/>
      <c r="D174" s="109" t="s">
        <v>151</v>
      </c>
      <c r="E174" s="14">
        <v>2000</v>
      </c>
      <c r="F174" s="14">
        <v>0</v>
      </c>
      <c r="G174" s="15">
        <f>E174+F174</f>
        <v>2000</v>
      </c>
    </row>
    <row r="175" spans="1:7" x14ac:dyDescent="0.3">
      <c r="A175" s="2"/>
      <c r="E175" s="5"/>
      <c r="F175" s="14"/>
      <c r="G175" s="15"/>
    </row>
    <row r="176" spans="1:7" x14ac:dyDescent="0.3">
      <c r="A176" s="103" t="s">
        <v>160</v>
      </c>
      <c r="B176" s="104"/>
      <c r="C176" s="104" t="s">
        <v>183</v>
      </c>
      <c r="D176" s="104" t="s">
        <v>184</v>
      </c>
      <c r="E176" s="120">
        <f>E182</f>
        <v>43000</v>
      </c>
      <c r="F176" s="120">
        <f>F182</f>
        <v>-43000</v>
      </c>
      <c r="G176" s="209">
        <f>E176+F176</f>
        <v>0</v>
      </c>
    </row>
    <row r="177" spans="1:7" x14ac:dyDescent="0.3">
      <c r="A177" s="106" t="s">
        <v>137</v>
      </c>
      <c r="B177" s="107">
        <v>82</v>
      </c>
      <c r="C177" s="107"/>
      <c r="D177" s="107" t="s">
        <v>104</v>
      </c>
      <c r="E177" s="121"/>
      <c r="F177" s="133"/>
      <c r="G177" s="220"/>
    </row>
    <row r="178" spans="1:7" x14ac:dyDescent="0.3">
      <c r="A178" s="106" t="s">
        <v>154</v>
      </c>
      <c r="B178" s="107">
        <v>11</v>
      </c>
      <c r="C178" s="107"/>
      <c r="D178" s="107" t="s">
        <v>43</v>
      </c>
      <c r="E178" s="121">
        <v>10000</v>
      </c>
      <c r="F178" s="121">
        <v>-10000</v>
      </c>
      <c r="G178" s="208">
        <v>0</v>
      </c>
    </row>
    <row r="179" spans="1:7" x14ac:dyDescent="0.3">
      <c r="A179" s="106"/>
      <c r="B179" s="107">
        <v>41</v>
      </c>
      <c r="C179" s="107"/>
      <c r="D179" s="107" t="s">
        <v>185</v>
      </c>
      <c r="E179" s="121">
        <v>3000</v>
      </c>
      <c r="F179" s="121">
        <v>-3000</v>
      </c>
      <c r="G179" s="208">
        <v>0</v>
      </c>
    </row>
    <row r="180" spans="1:7" x14ac:dyDescent="0.3">
      <c r="A180" s="106"/>
      <c r="B180" s="107">
        <v>51</v>
      </c>
      <c r="C180" s="107"/>
      <c r="D180" s="107" t="s">
        <v>19</v>
      </c>
      <c r="E180" s="121">
        <v>30000</v>
      </c>
      <c r="F180" s="121">
        <v>-30000</v>
      </c>
      <c r="G180" s="208">
        <v>0</v>
      </c>
    </row>
    <row r="181" spans="1:7" x14ac:dyDescent="0.3">
      <c r="A181" s="2"/>
      <c r="E181" s="5"/>
      <c r="F181" s="14"/>
      <c r="G181" s="15"/>
    </row>
    <row r="182" spans="1:7" x14ac:dyDescent="0.3">
      <c r="A182" s="127"/>
      <c r="B182" s="126">
        <v>4</v>
      </c>
      <c r="C182" s="132"/>
      <c r="D182" s="132" t="s">
        <v>463</v>
      </c>
      <c r="E182" s="133">
        <f>E183</f>
        <v>43000</v>
      </c>
      <c r="F182" s="133">
        <v>-43000</v>
      </c>
      <c r="G182" s="220">
        <f>E182+F182</f>
        <v>0</v>
      </c>
    </row>
    <row r="183" spans="1:7" ht="28.8" x14ac:dyDescent="0.3">
      <c r="A183" s="108"/>
      <c r="B183" s="8">
        <v>42</v>
      </c>
      <c r="C183" s="13"/>
      <c r="D183" s="109" t="s">
        <v>151</v>
      </c>
      <c r="E183" s="14">
        <v>43000</v>
      </c>
      <c r="F183" s="14">
        <v>-43000</v>
      </c>
      <c r="G183" s="15">
        <f>E183+F183</f>
        <v>0</v>
      </c>
    </row>
    <row r="184" spans="1:7" x14ac:dyDescent="0.3">
      <c r="A184" s="108"/>
      <c r="B184" s="8"/>
      <c r="C184" s="13"/>
      <c r="D184" s="109"/>
      <c r="E184" s="14"/>
      <c r="F184" s="14"/>
      <c r="G184" s="15"/>
    </row>
    <row r="185" spans="1:7" x14ac:dyDescent="0.3">
      <c r="A185" s="111" t="s">
        <v>132</v>
      </c>
      <c r="B185" s="112"/>
      <c r="C185" s="112">
        <v>1004</v>
      </c>
      <c r="D185" s="112" t="s">
        <v>186</v>
      </c>
      <c r="E185" s="123">
        <f>E187+E194+E201+E208+E215+E227+E236+E243+E250+E260</f>
        <v>1676000</v>
      </c>
      <c r="F185" s="123">
        <f>F187+F194+F201+F208+F215+F227+F236+F243+F250+F260</f>
        <v>-114000</v>
      </c>
      <c r="G185" s="210">
        <f>G187+G194+G201+G208+G215+G227+G236+G243+G250+G260</f>
        <v>1562000</v>
      </c>
    </row>
    <row r="186" spans="1:7" x14ac:dyDescent="0.3">
      <c r="A186" s="2"/>
      <c r="E186" s="5"/>
      <c r="F186" s="14"/>
      <c r="G186" s="15"/>
    </row>
    <row r="187" spans="1:7" x14ac:dyDescent="0.3">
      <c r="A187" s="103" t="s">
        <v>136</v>
      </c>
      <c r="B187" s="104"/>
      <c r="C187" s="104" t="s">
        <v>187</v>
      </c>
      <c r="D187" s="104" t="s">
        <v>188</v>
      </c>
      <c r="E187" s="120">
        <f>E191</f>
        <v>930000</v>
      </c>
      <c r="F187" s="120">
        <f>F191</f>
        <v>100000</v>
      </c>
      <c r="G187" s="209">
        <f>G191</f>
        <v>1030000</v>
      </c>
    </row>
    <row r="188" spans="1:7" x14ac:dyDescent="0.3">
      <c r="A188" s="106" t="s">
        <v>137</v>
      </c>
      <c r="B188" s="107">
        <v>81</v>
      </c>
      <c r="C188" s="107"/>
      <c r="D188" s="107" t="s">
        <v>102</v>
      </c>
      <c r="E188" s="121"/>
      <c r="F188" s="133"/>
      <c r="G188" s="220"/>
    </row>
    <row r="189" spans="1:7" x14ac:dyDescent="0.3">
      <c r="A189" s="106" t="s">
        <v>154</v>
      </c>
      <c r="B189" s="107">
        <v>11</v>
      </c>
      <c r="C189" s="107"/>
      <c r="D189" s="107" t="s">
        <v>43</v>
      </c>
      <c r="E189" s="121">
        <v>930000</v>
      </c>
      <c r="F189" s="121">
        <f>G189-E189</f>
        <v>100000</v>
      </c>
      <c r="G189" s="208">
        <v>1030000</v>
      </c>
    </row>
    <row r="190" spans="1:7" x14ac:dyDescent="0.3">
      <c r="A190" s="2"/>
      <c r="E190" s="5"/>
      <c r="F190" s="14"/>
      <c r="G190" s="15"/>
    </row>
    <row r="191" spans="1:7" x14ac:dyDescent="0.3">
      <c r="A191" s="127"/>
      <c r="B191" s="126">
        <v>3</v>
      </c>
      <c r="C191" s="132"/>
      <c r="D191" s="132" t="s">
        <v>4</v>
      </c>
      <c r="E191" s="133">
        <v>930000</v>
      </c>
      <c r="F191" s="133">
        <f>F192</f>
        <v>100000</v>
      </c>
      <c r="G191" s="220">
        <f>E191+F191</f>
        <v>1030000</v>
      </c>
    </row>
    <row r="192" spans="1:7" x14ac:dyDescent="0.3">
      <c r="A192" s="108"/>
      <c r="B192" s="8">
        <v>38</v>
      </c>
      <c r="C192" s="13"/>
      <c r="D192" s="13" t="s">
        <v>155</v>
      </c>
      <c r="E192" s="14">
        <v>930000</v>
      </c>
      <c r="F192" s="14">
        <v>100000</v>
      </c>
      <c r="G192" s="15">
        <f>E192+F192</f>
        <v>1030000</v>
      </c>
    </row>
    <row r="193" spans="1:7" x14ac:dyDescent="0.3">
      <c r="A193" s="2"/>
      <c r="E193" s="5"/>
      <c r="F193" s="14"/>
      <c r="G193" s="15"/>
    </row>
    <row r="194" spans="1:7" ht="28.8" x14ac:dyDescent="0.3">
      <c r="A194" s="103" t="s">
        <v>136</v>
      </c>
      <c r="B194" s="104"/>
      <c r="C194" s="104" t="s">
        <v>189</v>
      </c>
      <c r="D194" s="105" t="s">
        <v>190</v>
      </c>
      <c r="E194" s="120">
        <f>E198</f>
        <v>10000</v>
      </c>
      <c r="F194" s="120">
        <f>F198</f>
        <v>0</v>
      </c>
      <c r="G194" s="209">
        <f>E194+F194</f>
        <v>10000</v>
      </c>
    </row>
    <row r="195" spans="1:7" x14ac:dyDescent="0.3">
      <c r="A195" s="106" t="s">
        <v>137</v>
      </c>
      <c r="B195" s="107">
        <v>81</v>
      </c>
      <c r="C195" s="107"/>
      <c r="D195" s="107" t="s">
        <v>102</v>
      </c>
      <c r="E195" s="121"/>
      <c r="F195" s="133"/>
      <c r="G195" s="220"/>
    </row>
    <row r="196" spans="1:7" x14ac:dyDescent="0.3">
      <c r="A196" s="106" t="s">
        <v>154</v>
      </c>
      <c r="B196" s="107">
        <v>11</v>
      </c>
      <c r="C196" s="107"/>
      <c r="D196" s="107" t="s">
        <v>43</v>
      </c>
      <c r="E196" s="121">
        <v>10000</v>
      </c>
      <c r="F196" s="121">
        <v>0</v>
      </c>
      <c r="G196" s="208">
        <f>G198</f>
        <v>10000</v>
      </c>
    </row>
    <row r="197" spans="1:7" x14ac:dyDescent="0.3">
      <c r="A197" s="2"/>
      <c r="E197" s="5"/>
      <c r="F197" s="14"/>
      <c r="G197" s="15"/>
    </row>
    <row r="198" spans="1:7" x14ac:dyDescent="0.3">
      <c r="A198" s="127"/>
      <c r="B198" s="126">
        <v>3</v>
      </c>
      <c r="C198" s="132"/>
      <c r="D198" s="132" t="s">
        <v>4</v>
      </c>
      <c r="E198" s="133">
        <f>E199</f>
        <v>10000</v>
      </c>
      <c r="F198" s="133">
        <v>0</v>
      </c>
      <c r="G198" s="220">
        <f>E198+F198</f>
        <v>10000</v>
      </c>
    </row>
    <row r="199" spans="1:7" x14ac:dyDescent="0.3">
      <c r="A199" s="108"/>
      <c r="B199" s="8">
        <v>38</v>
      </c>
      <c r="C199" s="13"/>
      <c r="D199" s="13" t="s">
        <v>155</v>
      </c>
      <c r="E199" s="14">
        <v>10000</v>
      </c>
      <c r="F199" s="14">
        <v>0</v>
      </c>
      <c r="G199" s="15">
        <f>E199+F199</f>
        <v>10000</v>
      </c>
    </row>
    <row r="200" spans="1:7" x14ac:dyDescent="0.3">
      <c r="A200" s="2"/>
      <c r="E200" s="5"/>
      <c r="F200" s="14"/>
      <c r="G200" s="15"/>
    </row>
    <row r="201" spans="1:7" x14ac:dyDescent="0.3">
      <c r="A201" s="103" t="s">
        <v>136</v>
      </c>
      <c r="B201" s="104"/>
      <c r="C201" s="104" t="s">
        <v>191</v>
      </c>
      <c r="D201" s="104" t="s">
        <v>177</v>
      </c>
      <c r="E201" s="120">
        <f>E205</f>
        <v>8000</v>
      </c>
      <c r="F201" s="120">
        <f>F205</f>
        <v>2000</v>
      </c>
      <c r="G201" s="209">
        <f>E201+F201</f>
        <v>10000</v>
      </c>
    </row>
    <row r="202" spans="1:7" x14ac:dyDescent="0.3">
      <c r="A202" s="106" t="s">
        <v>137</v>
      </c>
      <c r="B202" s="107">
        <v>81</v>
      </c>
      <c r="C202" s="107"/>
      <c r="D202" s="107" t="s">
        <v>102</v>
      </c>
      <c r="E202" s="121"/>
      <c r="F202" s="133"/>
      <c r="G202" s="220"/>
    </row>
    <row r="203" spans="1:7" x14ac:dyDescent="0.3">
      <c r="A203" s="106" t="s">
        <v>154</v>
      </c>
      <c r="B203" s="107">
        <v>11</v>
      </c>
      <c r="C203" s="107"/>
      <c r="D203" s="107" t="s">
        <v>43</v>
      </c>
      <c r="E203" s="121">
        <v>8000</v>
      </c>
      <c r="F203" s="121">
        <f>G203-E203</f>
        <v>2000</v>
      </c>
      <c r="G203" s="208">
        <v>10000</v>
      </c>
    </row>
    <row r="204" spans="1:7" x14ac:dyDescent="0.3">
      <c r="A204" s="2"/>
      <c r="E204" s="5"/>
      <c r="F204" s="14"/>
      <c r="G204" s="15"/>
    </row>
    <row r="205" spans="1:7" x14ac:dyDescent="0.3">
      <c r="A205" s="127"/>
      <c r="B205" s="126">
        <v>3</v>
      </c>
      <c r="C205" s="132"/>
      <c r="D205" s="132" t="s">
        <v>4</v>
      </c>
      <c r="E205" s="133">
        <f>E206</f>
        <v>8000</v>
      </c>
      <c r="F205" s="133">
        <v>2000</v>
      </c>
      <c r="G205" s="220">
        <f>E205+F205</f>
        <v>10000</v>
      </c>
    </row>
    <row r="206" spans="1:7" x14ac:dyDescent="0.3">
      <c r="A206" s="108"/>
      <c r="B206" s="8">
        <v>32</v>
      </c>
      <c r="C206" s="13"/>
      <c r="D206" s="13" t="s">
        <v>31</v>
      </c>
      <c r="E206" s="14">
        <v>8000</v>
      </c>
      <c r="F206" s="14">
        <v>2000</v>
      </c>
      <c r="G206" s="15">
        <f>E206+F206</f>
        <v>10000</v>
      </c>
    </row>
    <row r="207" spans="1:7" x14ac:dyDescent="0.3">
      <c r="A207" s="2"/>
      <c r="E207" s="5"/>
      <c r="F207" s="14"/>
      <c r="G207" s="15"/>
    </row>
    <row r="208" spans="1:7" ht="28.8" x14ac:dyDescent="0.3">
      <c r="A208" s="103" t="s">
        <v>136</v>
      </c>
      <c r="B208" s="104"/>
      <c r="C208" s="104" t="s">
        <v>192</v>
      </c>
      <c r="D208" s="105" t="s">
        <v>193</v>
      </c>
      <c r="E208" s="120">
        <f>E212</f>
        <v>20000</v>
      </c>
      <c r="F208" s="120">
        <f>F212</f>
        <v>0</v>
      </c>
      <c r="G208" s="209">
        <f>E208+F208</f>
        <v>20000</v>
      </c>
    </row>
    <row r="209" spans="1:7" x14ac:dyDescent="0.3">
      <c r="A209" s="106" t="s">
        <v>137</v>
      </c>
      <c r="B209" s="107">
        <v>81</v>
      </c>
      <c r="C209" s="107"/>
      <c r="D209" s="107" t="s">
        <v>102</v>
      </c>
      <c r="E209" s="121"/>
      <c r="F209" s="133"/>
      <c r="G209" s="220"/>
    </row>
    <row r="210" spans="1:7" x14ac:dyDescent="0.3">
      <c r="A210" s="106" t="s">
        <v>154</v>
      </c>
      <c r="B210" s="107">
        <v>11</v>
      </c>
      <c r="C210" s="107"/>
      <c r="D210" s="107" t="s">
        <v>43</v>
      </c>
      <c r="E210" s="121">
        <v>20000</v>
      </c>
      <c r="F210" s="121">
        <v>0</v>
      </c>
      <c r="G210" s="208">
        <v>20000</v>
      </c>
    </row>
    <row r="211" spans="1:7" x14ac:dyDescent="0.3">
      <c r="A211" s="2"/>
      <c r="E211" s="5"/>
      <c r="F211" s="14"/>
      <c r="G211" s="15"/>
    </row>
    <row r="212" spans="1:7" x14ac:dyDescent="0.3">
      <c r="A212" s="127"/>
      <c r="B212" s="126">
        <v>3</v>
      </c>
      <c r="C212" s="132"/>
      <c r="D212" s="132" t="s">
        <v>4</v>
      </c>
      <c r="E212" s="133">
        <f>E213</f>
        <v>20000</v>
      </c>
      <c r="F212" s="133">
        <v>0</v>
      </c>
      <c r="G212" s="220">
        <f>E212+F212</f>
        <v>20000</v>
      </c>
    </row>
    <row r="213" spans="1:7" x14ac:dyDescent="0.3">
      <c r="A213" s="108"/>
      <c r="B213" s="8">
        <v>38</v>
      </c>
      <c r="C213" s="13"/>
      <c r="D213" s="13" t="s">
        <v>155</v>
      </c>
      <c r="E213" s="14">
        <v>20000</v>
      </c>
      <c r="F213" s="14">
        <v>0</v>
      </c>
      <c r="G213" s="15">
        <f>E213+F213</f>
        <v>20000</v>
      </c>
    </row>
    <row r="214" spans="1:7" x14ac:dyDescent="0.3">
      <c r="A214" s="2"/>
      <c r="E214" s="5"/>
      <c r="F214" s="14"/>
      <c r="G214" s="15"/>
    </row>
    <row r="215" spans="1:7" ht="28.8" x14ac:dyDescent="0.3">
      <c r="A215" s="103" t="s">
        <v>136</v>
      </c>
      <c r="B215" s="104"/>
      <c r="C215" s="104" t="s">
        <v>194</v>
      </c>
      <c r="D215" s="105" t="s">
        <v>195</v>
      </c>
      <c r="E215" s="120">
        <f>E219+E224</f>
        <v>53000</v>
      </c>
      <c r="F215" s="120">
        <f>F219+F224</f>
        <v>0</v>
      </c>
      <c r="G215" s="209">
        <f>G219+G224</f>
        <v>53000</v>
      </c>
    </row>
    <row r="216" spans="1:7" x14ac:dyDescent="0.3">
      <c r="A216" s="106" t="s">
        <v>137</v>
      </c>
      <c r="B216" s="107">
        <v>81</v>
      </c>
      <c r="C216" s="107"/>
      <c r="D216" s="107" t="s">
        <v>102</v>
      </c>
      <c r="E216" s="121"/>
      <c r="F216" s="133"/>
      <c r="G216" s="220"/>
    </row>
    <row r="217" spans="1:7" x14ac:dyDescent="0.3">
      <c r="A217" s="106" t="s">
        <v>154</v>
      </c>
      <c r="B217" s="107">
        <v>11</v>
      </c>
      <c r="C217" s="107"/>
      <c r="D217" s="107" t="s">
        <v>43</v>
      </c>
      <c r="E217" s="121">
        <v>53000</v>
      </c>
      <c r="F217" s="121">
        <v>0</v>
      </c>
      <c r="G217" s="208">
        <v>53000</v>
      </c>
    </row>
    <row r="218" spans="1:7" x14ac:dyDescent="0.3">
      <c r="A218" s="2"/>
      <c r="E218" s="5"/>
      <c r="F218" s="14"/>
      <c r="G218" s="15"/>
    </row>
    <row r="219" spans="1:7" x14ac:dyDescent="0.3">
      <c r="A219" s="127"/>
      <c r="B219" s="126">
        <v>3</v>
      </c>
      <c r="C219" s="132"/>
      <c r="D219" s="132" t="s">
        <v>4</v>
      </c>
      <c r="E219" s="133">
        <f>E220+E222</f>
        <v>50000</v>
      </c>
      <c r="F219" s="133">
        <f>F220+F222</f>
        <v>0</v>
      </c>
      <c r="G219" s="220">
        <f>G220+G222</f>
        <v>50000</v>
      </c>
    </row>
    <row r="220" spans="1:7" x14ac:dyDescent="0.3">
      <c r="A220" s="108"/>
      <c r="B220" s="8">
        <v>32</v>
      </c>
      <c r="C220" s="13"/>
      <c r="D220" s="13" t="s">
        <v>31</v>
      </c>
      <c r="E220" s="14">
        <v>50000</v>
      </c>
      <c r="F220" s="14">
        <v>0</v>
      </c>
      <c r="G220" s="15">
        <f>E220+F220</f>
        <v>50000</v>
      </c>
    </row>
    <row r="221" spans="1:7" x14ac:dyDescent="0.3">
      <c r="A221" s="2"/>
      <c r="B221" s="26"/>
      <c r="E221" s="5"/>
      <c r="F221" s="14"/>
      <c r="G221" s="15"/>
    </row>
    <row r="222" spans="1:7" x14ac:dyDescent="0.3">
      <c r="A222" s="108"/>
      <c r="B222" s="8">
        <v>38</v>
      </c>
      <c r="C222" s="13"/>
      <c r="D222" s="13" t="s">
        <v>155</v>
      </c>
      <c r="E222" s="14">
        <v>0</v>
      </c>
      <c r="F222" s="14">
        <v>0</v>
      </c>
      <c r="G222" s="15">
        <f>E222+F222</f>
        <v>0</v>
      </c>
    </row>
    <row r="223" spans="1:7" x14ac:dyDescent="0.3">
      <c r="A223" s="108"/>
      <c r="B223" s="8"/>
      <c r="C223" s="13"/>
      <c r="D223" s="13"/>
      <c r="E223" s="14"/>
      <c r="F223" s="14"/>
      <c r="G223" s="15"/>
    </row>
    <row r="224" spans="1:7" x14ac:dyDescent="0.3">
      <c r="A224" s="108"/>
      <c r="B224" s="8">
        <v>4</v>
      </c>
      <c r="C224" s="13"/>
      <c r="D224" s="132" t="s">
        <v>463</v>
      </c>
      <c r="E224" s="14">
        <f>E225</f>
        <v>3000</v>
      </c>
      <c r="F224" s="14">
        <v>0</v>
      </c>
      <c r="G224" s="15">
        <f>E224+F224</f>
        <v>3000</v>
      </c>
    </row>
    <row r="225" spans="1:7" ht="28.8" x14ac:dyDescent="0.3">
      <c r="A225" s="108"/>
      <c r="B225" s="8">
        <v>42</v>
      </c>
      <c r="C225" s="13"/>
      <c r="D225" s="109" t="s">
        <v>151</v>
      </c>
      <c r="E225" s="14">
        <v>3000</v>
      </c>
      <c r="F225" s="14">
        <v>0</v>
      </c>
      <c r="G225" s="15">
        <f>E225+F225</f>
        <v>3000</v>
      </c>
    </row>
    <row r="226" spans="1:7" x14ac:dyDescent="0.3">
      <c r="A226" s="2"/>
      <c r="E226" s="5"/>
      <c r="F226" s="14"/>
      <c r="G226" s="15"/>
    </row>
    <row r="227" spans="1:7" x14ac:dyDescent="0.3">
      <c r="A227" s="103" t="s">
        <v>136</v>
      </c>
      <c r="B227" s="104"/>
      <c r="C227" s="104" t="s">
        <v>196</v>
      </c>
      <c r="D227" s="104" t="s">
        <v>197</v>
      </c>
      <c r="E227" s="120">
        <f>E231</f>
        <v>35000</v>
      </c>
      <c r="F227" s="120">
        <f>F231</f>
        <v>-5000</v>
      </c>
      <c r="G227" s="209">
        <f>G231</f>
        <v>30000</v>
      </c>
    </row>
    <row r="228" spans="1:7" x14ac:dyDescent="0.3">
      <c r="A228" s="106" t="s">
        <v>137</v>
      </c>
      <c r="B228" s="107">
        <v>81</v>
      </c>
      <c r="C228" s="107"/>
      <c r="D228" s="107" t="s">
        <v>102</v>
      </c>
      <c r="E228" s="121"/>
      <c r="F228" s="133"/>
      <c r="G228" s="220"/>
    </row>
    <row r="229" spans="1:7" x14ac:dyDescent="0.3">
      <c r="A229" s="106" t="s">
        <v>154</v>
      </c>
      <c r="B229" s="107">
        <v>11</v>
      </c>
      <c r="C229" s="107"/>
      <c r="D229" s="107" t="s">
        <v>43</v>
      </c>
      <c r="E229" s="121">
        <v>35000</v>
      </c>
      <c r="F229" s="121">
        <f>G229-E229</f>
        <v>-5000</v>
      </c>
      <c r="G229" s="208">
        <v>30000</v>
      </c>
    </row>
    <row r="230" spans="1:7" x14ac:dyDescent="0.3">
      <c r="A230" s="2"/>
      <c r="E230" s="5"/>
      <c r="F230" s="14"/>
      <c r="G230" s="15"/>
    </row>
    <row r="231" spans="1:7" x14ac:dyDescent="0.3">
      <c r="A231" s="127"/>
      <c r="B231" s="126">
        <v>3</v>
      </c>
      <c r="C231" s="132"/>
      <c r="D231" s="132" t="s">
        <v>4</v>
      </c>
      <c r="E231" s="133">
        <f>E232+E234</f>
        <v>35000</v>
      </c>
      <c r="F231" s="133">
        <f>F232+F234</f>
        <v>-5000</v>
      </c>
      <c r="G231" s="220">
        <f>G232+G234</f>
        <v>30000</v>
      </c>
    </row>
    <row r="232" spans="1:7" x14ac:dyDescent="0.3">
      <c r="A232" s="108"/>
      <c r="B232" s="8">
        <v>32</v>
      </c>
      <c r="C232" s="13"/>
      <c r="D232" s="13" t="s">
        <v>31</v>
      </c>
      <c r="E232" s="14">
        <v>30000</v>
      </c>
      <c r="F232" s="14">
        <v>0</v>
      </c>
      <c r="G232" s="15">
        <f>E232+F232</f>
        <v>30000</v>
      </c>
    </row>
    <row r="233" spans="1:7" x14ac:dyDescent="0.3">
      <c r="A233" s="2"/>
      <c r="B233" s="26"/>
      <c r="E233" s="5"/>
      <c r="F233" s="14"/>
      <c r="G233" s="15"/>
    </row>
    <row r="234" spans="1:7" x14ac:dyDescent="0.3">
      <c r="A234" s="108"/>
      <c r="B234" s="8">
        <v>38</v>
      </c>
      <c r="C234" s="13"/>
      <c r="D234" s="13" t="s">
        <v>36</v>
      </c>
      <c r="E234" s="14">
        <v>5000</v>
      </c>
      <c r="F234" s="14">
        <v>-5000</v>
      </c>
      <c r="G234" s="15">
        <f>E234+F234</f>
        <v>0</v>
      </c>
    </row>
    <row r="235" spans="1:7" x14ac:dyDescent="0.3">
      <c r="A235" s="2"/>
      <c r="E235" s="5"/>
      <c r="F235" s="14"/>
      <c r="G235" s="15"/>
    </row>
    <row r="236" spans="1:7" x14ac:dyDescent="0.3">
      <c r="A236" s="103" t="s">
        <v>136</v>
      </c>
      <c r="B236" s="104"/>
      <c r="C236" s="104" t="s">
        <v>198</v>
      </c>
      <c r="D236" s="104" t="s">
        <v>199</v>
      </c>
      <c r="E236" s="120">
        <f>E240</f>
        <v>50000</v>
      </c>
      <c r="F236" s="120">
        <v>10000</v>
      </c>
      <c r="G236" s="209">
        <v>60000</v>
      </c>
    </row>
    <row r="237" spans="1:7" x14ac:dyDescent="0.3">
      <c r="A237" s="106" t="s">
        <v>137</v>
      </c>
      <c r="B237" s="107">
        <v>81</v>
      </c>
      <c r="C237" s="107"/>
      <c r="D237" s="107" t="s">
        <v>102</v>
      </c>
      <c r="E237" s="121"/>
      <c r="F237" s="133"/>
      <c r="G237" s="220"/>
    </row>
    <row r="238" spans="1:7" x14ac:dyDescent="0.3">
      <c r="A238" s="106" t="s">
        <v>154</v>
      </c>
      <c r="B238" s="107">
        <v>11</v>
      </c>
      <c r="C238" s="107"/>
      <c r="D238" s="107" t="s">
        <v>43</v>
      </c>
      <c r="E238" s="121">
        <v>50000</v>
      </c>
      <c r="F238" s="121">
        <v>10000</v>
      </c>
      <c r="G238" s="208">
        <v>60000</v>
      </c>
    </row>
    <row r="239" spans="1:7" x14ac:dyDescent="0.3">
      <c r="A239" s="2"/>
      <c r="E239" s="5"/>
      <c r="F239" s="14"/>
      <c r="G239" s="15"/>
    </row>
    <row r="240" spans="1:7" x14ac:dyDescent="0.3">
      <c r="A240" s="127"/>
      <c r="B240" s="126">
        <v>3</v>
      </c>
      <c r="C240" s="132"/>
      <c r="D240" s="132" t="s">
        <v>4</v>
      </c>
      <c r="E240" s="133">
        <f>E241</f>
        <v>50000</v>
      </c>
      <c r="F240" s="133">
        <v>10000</v>
      </c>
      <c r="G240" s="220">
        <v>60000</v>
      </c>
    </row>
    <row r="241" spans="1:7" x14ac:dyDescent="0.3">
      <c r="A241" s="108"/>
      <c r="B241" s="8">
        <v>38</v>
      </c>
      <c r="C241" s="13"/>
      <c r="D241" s="13" t="s">
        <v>155</v>
      </c>
      <c r="E241" s="14">
        <v>50000</v>
      </c>
      <c r="F241" s="14">
        <v>10000</v>
      </c>
      <c r="G241" s="15">
        <v>60000</v>
      </c>
    </row>
    <row r="242" spans="1:7" x14ac:dyDescent="0.3">
      <c r="A242" s="2"/>
      <c r="E242" s="5"/>
      <c r="F242" s="14"/>
      <c r="G242" s="15"/>
    </row>
    <row r="243" spans="1:7" ht="28.8" x14ac:dyDescent="0.3">
      <c r="A243" s="103" t="s">
        <v>136</v>
      </c>
      <c r="B243" s="104"/>
      <c r="C243" s="104" t="s">
        <v>200</v>
      </c>
      <c r="D243" s="105" t="s">
        <v>201</v>
      </c>
      <c r="E243" s="120">
        <f>E247</f>
        <v>4000</v>
      </c>
      <c r="F243" s="120">
        <f>F247</f>
        <v>0</v>
      </c>
      <c r="G243" s="209">
        <f>E243+F243</f>
        <v>4000</v>
      </c>
    </row>
    <row r="244" spans="1:7" x14ac:dyDescent="0.3">
      <c r="A244" s="106" t="s">
        <v>137</v>
      </c>
      <c r="B244" s="107">
        <v>81</v>
      </c>
      <c r="C244" s="107"/>
      <c r="D244" s="107" t="s">
        <v>102</v>
      </c>
      <c r="E244" s="121"/>
      <c r="F244" s="133"/>
      <c r="G244" s="220"/>
    </row>
    <row r="245" spans="1:7" x14ac:dyDescent="0.3">
      <c r="A245" s="106" t="s">
        <v>154</v>
      </c>
      <c r="B245" s="107">
        <v>11</v>
      </c>
      <c r="C245" s="107"/>
      <c r="D245" s="107" t="s">
        <v>43</v>
      </c>
      <c r="E245" s="121">
        <v>4000</v>
      </c>
      <c r="F245" s="121">
        <v>0</v>
      </c>
      <c r="G245" s="208">
        <v>4000</v>
      </c>
    </row>
    <row r="246" spans="1:7" x14ac:dyDescent="0.3">
      <c r="A246" s="2"/>
      <c r="E246" s="5"/>
      <c r="F246" s="14"/>
      <c r="G246" s="15"/>
    </row>
    <row r="247" spans="1:7" x14ac:dyDescent="0.3">
      <c r="A247" s="127"/>
      <c r="B247" s="126">
        <v>3</v>
      </c>
      <c r="C247" s="132"/>
      <c r="D247" s="132" t="s">
        <v>4</v>
      </c>
      <c r="E247" s="133">
        <f>E248</f>
        <v>4000</v>
      </c>
      <c r="F247" s="133">
        <f>F248</f>
        <v>0</v>
      </c>
      <c r="G247" s="220">
        <f>E247+F247</f>
        <v>4000</v>
      </c>
    </row>
    <row r="248" spans="1:7" x14ac:dyDescent="0.3">
      <c r="A248" s="108"/>
      <c r="B248" s="8">
        <v>38</v>
      </c>
      <c r="C248" s="13"/>
      <c r="D248" s="13" t="s">
        <v>36</v>
      </c>
      <c r="E248" s="14">
        <v>4000</v>
      </c>
      <c r="F248" s="14">
        <v>0</v>
      </c>
      <c r="G248" s="15">
        <f>E248+F248</f>
        <v>4000</v>
      </c>
    </row>
    <row r="249" spans="1:7" x14ac:dyDescent="0.3">
      <c r="A249" s="2"/>
      <c r="E249" s="5"/>
      <c r="F249" s="14"/>
      <c r="G249" s="15"/>
    </row>
    <row r="250" spans="1:7" ht="45.6" customHeight="1" x14ac:dyDescent="0.3">
      <c r="A250" s="103" t="s">
        <v>136</v>
      </c>
      <c r="B250" s="104"/>
      <c r="C250" s="104" t="s">
        <v>202</v>
      </c>
      <c r="D250" s="105" t="s">
        <v>203</v>
      </c>
      <c r="E250" s="120">
        <f>E255</f>
        <v>330000</v>
      </c>
      <c r="F250" s="120">
        <f>F252+F253</f>
        <v>15000</v>
      </c>
      <c r="G250" s="209">
        <f>G255</f>
        <v>345000</v>
      </c>
    </row>
    <row r="251" spans="1:7" x14ac:dyDescent="0.3">
      <c r="A251" s="106" t="s">
        <v>137</v>
      </c>
      <c r="B251" s="107">
        <v>81</v>
      </c>
      <c r="C251" s="107"/>
      <c r="D251" s="107" t="s">
        <v>102</v>
      </c>
      <c r="E251" s="121"/>
      <c r="F251" s="133"/>
      <c r="G251" s="220"/>
    </row>
    <row r="252" spans="1:7" x14ac:dyDescent="0.3">
      <c r="A252" s="106" t="s">
        <v>154</v>
      </c>
      <c r="B252" s="107">
        <v>11</v>
      </c>
      <c r="C252" s="107"/>
      <c r="D252" s="107" t="s">
        <v>43</v>
      </c>
      <c r="E252" s="121">
        <v>300000</v>
      </c>
      <c r="F252" s="121">
        <f>G252-E252</f>
        <v>45000</v>
      </c>
      <c r="G252" s="208">
        <v>345000</v>
      </c>
    </row>
    <row r="253" spans="1:7" x14ac:dyDescent="0.3">
      <c r="A253" s="106"/>
      <c r="B253" s="107">
        <v>51</v>
      </c>
      <c r="C253" s="107"/>
      <c r="D253" s="107" t="s">
        <v>19</v>
      </c>
      <c r="E253" s="121">
        <v>30000</v>
      </c>
      <c r="F253" s="121">
        <v>-30000</v>
      </c>
      <c r="G253" s="208">
        <v>0</v>
      </c>
    </row>
    <row r="254" spans="1:7" x14ac:dyDescent="0.3">
      <c r="A254" s="2"/>
      <c r="E254" s="5"/>
      <c r="F254" s="14"/>
      <c r="G254" s="15"/>
    </row>
    <row r="255" spans="1:7" x14ac:dyDescent="0.3">
      <c r="A255" s="127"/>
      <c r="B255" s="126">
        <v>3</v>
      </c>
      <c r="C255" s="132"/>
      <c r="D255" s="132" t="s">
        <v>4</v>
      </c>
      <c r="E255" s="133">
        <f>E256+E258</f>
        <v>330000</v>
      </c>
      <c r="F255" s="133">
        <f>F256+F258</f>
        <v>15000</v>
      </c>
      <c r="G255" s="220">
        <f>G256+G258</f>
        <v>345000</v>
      </c>
    </row>
    <row r="256" spans="1:7" x14ac:dyDescent="0.3">
      <c r="A256" s="108"/>
      <c r="B256" s="8">
        <v>32</v>
      </c>
      <c r="C256" s="13"/>
      <c r="D256" s="13" t="s">
        <v>31</v>
      </c>
      <c r="E256" s="14">
        <v>320000</v>
      </c>
      <c r="F256" s="14">
        <v>15000</v>
      </c>
      <c r="G256" s="15">
        <f>E256+F256</f>
        <v>335000</v>
      </c>
    </row>
    <row r="257" spans="1:7" x14ac:dyDescent="0.3">
      <c r="A257" s="2"/>
      <c r="E257" s="5"/>
      <c r="F257" s="14"/>
      <c r="G257" s="15"/>
    </row>
    <row r="258" spans="1:7" x14ac:dyDescent="0.3">
      <c r="A258" s="108"/>
      <c r="B258" s="8">
        <v>38</v>
      </c>
      <c r="C258" s="13"/>
      <c r="D258" s="13" t="s">
        <v>36</v>
      </c>
      <c r="E258" s="14">
        <v>10000</v>
      </c>
      <c r="F258" s="14">
        <v>0</v>
      </c>
      <c r="G258" s="15">
        <f>E258+F258</f>
        <v>10000</v>
      </c>
    </row>
    <row r="259" spans="1:7" x14ac:dyDescent="0.3">
      <c r="A259" s="108"/>
      <c r="B259" s="8"/>
      <c r="C259" s="13"/>
      <c r="D259" s="13"/>
      <c r="E259" s="14"/>
      <c r="F259" s="14"/>
      <c r="G259" s="15"/>
    </row>
    <row r="260" spans="1:7" x14ac:dyDescent="0.3">
      <c r="A260" s="103" t="s">
        <v>160</v>
      </c>
      <c r="B260" s="130"/>
      <c r="C260" s="104" t="s">
        <v>466</v>
      </c>
      <c r="D260" s="104" t="s">
        <v>467</v>
      </c>
      <c r="E260" s="120">
        <f>E265</f>
        <v>236000</v>
      </c>
      <c r="F260" s="120">
        <f>F265</f>
        <v>-236000</v>
      </c>
      <c r="G260" s="209">
        <f>E260+F260</f>
        <v>0</v>
      </c>
    </row>
    <row r="261" spans="1:7" x14ac:dyDescent="0.3">
      <c r="A261" s="106" t="s">
        <v>137</v>
      </c>
      <c r="B261" s="129">
        <v>81</v>
      </c>
      <c r="C261" s="107"/>
      <c r="D261" s="107" t="s">
        <v>102</v>
      </c>
      <c r="E261" s="121"/>
      <c r="F261" s="133"/>
      <c r="G261" s="220"/>
    </row>
    <row r="262" spans="1:7" x14ac:dyDescent="0.3">
      <c r="A262" s="106" t="s">
        <v>154</v>
      </c>
      <c r="B262" s="129">
        <v>11</v>
      </c>
      <c r="C262" s="107"/>
      <c r="D262" s="107" t="s">
        <v>43</v>
      </c>
      <c r="E262" s="121">
        <f>E260-E263</f>
        <v>50000</v>
      </c>
      <c r="F262" s="121">
        <v>0</v>
      </c>
      <c r="G262" s="208">
        <v>0</v>
      </c>
    </row>
    <row r="263" spans="1:7" x14ac:dyDescent="0.3">
      <c r="A263" s="106"/>
      <c r="B263" s="129">
        <v>51</v>
      </c>
      <c r="C263" s="107"/>
      <c r="D263" s="107" t="s">
        <v>19</v>
      </c>
      <c r="E263" s="121">
        <v>186000</v>
      </c>
      <c r="F263" s="121">
        <v>0</v>
      </c>
      <c r="G263" s="208">
        <v>0</v>
      </c>
    </row>
    <row r="264" spans="1:7" x14ac:dyDescent="0.3">
      <c r="A264" s="108"/>
      <c r="B264" s="8"/>
      <c r="C264" s="13"/>
      <c r="D264" s="13"/>
      <c r="E264" s="14"/>
      <c r="F264" s="14"/>
      <c r="G264" s="15"/>
    </row>
    <row r="265" spans="1:7" x14ac:dyDescent="0.3">
      <c r="A265" s="108"/>
      <c r="B265" s="8">
        <v>4</v>
      </c>
      <c r="C265" s="13"/>
      <c r="D265" s="132" t="s">
        <v>463</v>
      </c>
      <c r="E265" s="14">
        <f>E266</f>
        <v>236000</v>
      </c>
      <c r="F265" s="14">
        <v>-236000</v>
      </c>
      <c r="G265" s="15">
        <f>E265+F265</f>
        <v>0</v>
      </c>
    </row>
    <row r="266" spans="1:7" ht="28.8" x14ac:dyDescent="0.3">
      <c r="A266" s="108"/>
      <c r="B266" s="8">
        <v>42</v>
      </c>
      <c r="C266" s="13"/>
      <c r="D266" s="109" t="s">
        <v>151</v>
      </c>
      <c r="E266" s="14">
        <v>236000</v>
      </c>
      <c r="F266" s="14">
        <v>-236000</v>
      </c>
      <c r="G266" s="15">
        <f>E266+F266</f>
        <v>0</v>
      </c>
    </row>
    <row r="267" spans="1:7" x14ac:dyDescent="0.3">
      <c r="A267" s="2"/>
      <c r="E267" s="5"/>
      <c r="F267" s="14"/>
      <c r="G267" s="15"/>
    </row>
    <row r="268" spans="1:7" x14ac:dyDescent="0.3">
      <c r="A268" s="111" t="s">
        <v>132</v>
      </c>
      <c r="B268" s="112"/>
      <c r="C268" s="112">
        <v>1005</v>
      </c>
      <c r="D268" s="112" t="s">
        <v>204</v>
      </c>
      <c r="E268" s="123">
        <f>E270+E278+E285+E296+E303</f>
        <v>943000</v>
      </c>
      <c r="F268" s="123">
        <f>F270+F278+F285+F296+F303</f>
        <v>3000</v>
      </c>
      <c r="G268" s="210">
        <f>G270+G278+G285+G296+G303</f>
        <v>946000</v>
      </c>
    </row>
    <row r="269" spans="1:7" x14ac:dyDescent="0.3">
      <c r="A269" s="2"/>
      <c r="E269" s="5"/>
      <c r="F269" s="14"/>
      <c r="G269" s="15"/>
    </row>
    <row r="270" spans="1:7" x14ac:dyDescent="0.3">
      <c r="A270" s="103" t="s">
        <v>136</v>
      </c>
      <c r="B270" s="104"/>
      <c r="C270" s="104" t="s">
        <v>205</v>
      </c>
      <c r="D270" s="104" t="s">
        <v>206</v>
      </c>
      <c r="E270" s="120">
        <f>E275</f>
        <v>700000</v>
      </c>
      <c r="F270" s="120">
        <f>F275</f>
        <v>0</v>
      </c>
      <c r="G270" s="209">
        <f>G275</f>
        <v>700000</v>
      </c>
    </row>
    <row r="271" spans="1:7" ht="28.8" x14ac:dyDescent="0.3">
      <c r="A271" s="106" t="s">
        <v>137</v>
      </c>
      <c r="B271" s="107">
        <v>98</v>
      </c>
      <c r="C271" s="107"/>
      <c r="D271" s="100" t="s">
        <v>207</v>
      </c>
      <c r="E271" s="121"/>
      <c r="F271" s="133"/>
      <c r="G271" s="220"/>
    </row>
    <row r="272" spans="1:7" x14ac:dyDescent="0.3">
      <c r="A272" s="106" t="s">
        <v>154</v>
      </c>
      <c r="B272" s="107">
        <v>11</v>
      </c>
      <c r="C272" s="107"/>
      <c r="D272" s="107" t="s">
        <v>43</v>
      </c>
      <c r="E272" s="121">
        <v>590000</v>
      </c>
      <c r="F272" s="121">
        <f>G272-E272</f>
        <v>110000</v>
      </c>
      <c r="G272" s="208">
        <v>700000</v>
      </c>
    </row>
    <row r="273" spans="1:9" x14ac:dyDescent="0.3">
      <c r="A273" s="106"/>
      <c r="B273" s="107">
        <v>51</v>
      </c>
      <c r="C273" s="107"/>
      <c r="D273" s="107" t="s">
        <v>19</v>
      </c>
      <c r="E273" s="121">
        <v>110000</v>
      </c>
      <c r="F273" s="121">
        <v>0</v>
      </c>
      <c r="G273" s="208">
        <v>0</v>
      </c>
    </row>
    <row r="274" spans="1:9" x14ac:dyDescent="0.3">
      <c r="A274" s="2"/>
      <c r="E274" s="5"/>
      <c r="F274" s="5"/>
      <c r="G274" s="6"/>
    </row>
    <row r="275" spans="1:9" x14ac:dyDescent="0.3">
      <c r="A275" s="127"/>
      <c r="B275" s="126">
        <v>3</v>
      </c>
      <c r="C275" s="132"/>
      <c r="D275" s="132" t="s">
        <v>4</v>
      </c>
      <c r="E275" s="133">
        <f>E276</f>
        <v>700000</v>
      </c>
      <c r="F275" s="133">
        <v>0</v>
      </c>
      <c r="G275" s="220">
        <f>E275+F275</f>
        <v>700000</v>
      </c>
    </row>
    <row r="276" spans="1:9" ht="28.8" x14ac:dyDescent="0.3">
      <c r="A276" s="108"/>
      <c r="B276" s="8">
        <v>37</v>
      </c>
      <c r="C276" s="13"/>
      <c r="D276" s="109" t="s">
        <v>208</v>
      </c>
      <c r="E276" s="14">
        <v>700000</v>
      </c>
      <c r="F276" s="14">
        <v>0</v>
      </c>
      <c r="G276" s="15">
        <f>E276+F276</f>
        <v>700000</v>
      </c>
    </row>
    <row r="277" spans="1:9" x14ac:dyDescent="0.3">
      <c r="A277" s="2"/>
      <c r="E277" s="5"/>
      <c r="F277" s="14"/>
      <c r="G277" s="15"/>
    </row>
    <row r="278" spans="1:9" ht="28.8" x14ac:dyDescent="0.3">
      <c r="A278" s="103" t="s">
        <v>136</v>
      </c>
      <c r="B278" s="104"/>
      <c r="C278" s="104" t="s">
        <v>209</v>
      </c>
      <c r="D278" s="105" t="s">
        <v>210</v>
      </c>
      <c r="E278" s="120">
        <f>E282</f>
        <v>130000</v>
      </c>
      <c r="F278" s="120">
        <f>F282</f>
        <v>12000</v>
      </c>
      <c r="G278" s="209">
        <f>E278+F278</f>
        <v>142000</v>
      </c>
    </row>
    <row r="279" spans="1:9" ht="28.8" x14ac:dyDescent="0.3">
      <c r="A279" s="106" t="s">
        <v>137</v>
      </c>
      <c r="B279" s="107">
        <v>98</v>
      </c>
      <c r="C279" s="107"/>
      <c r="D279" s="100" t="s">
        <v>207</v>
      </c>
      <c r="E279" s="121"/>
      <c r="F279" s="133"/>
      <c r="G279" s="220"/>
    </row>
    <row r="280" spans="1:9" x14ac:dyDescent="0.3">
      <c r="A280" s="106" t="s">
        <v>154</v>
      </c>
      <c r="B280" s="107">
        <v>11</v>
      </c>
      <c r="C280" s="107"/>
      <c r="D280" s="107" t="s">
        <v>43</v>
      </c>
      <c r="E280" s="121">
        <v>130000</v>
      </c>
      <c r="F280" s="121">
        <f>G280-E280</f>
        <v>12000</v>
      </c>
      <c r="G280" s="208">
        <v>142000</v>
      </c>
    </row>
    <row r="281" spans="1:9" x14ac:dyDescent="0.3">
      <c r="A281" s="2"/>
      <c r="E281" s="5"/>
      <c r="F281" s="14"/>
      <c r="G281" s="15"/>
    </row>
    <row r="282" spans="1:9" x14ac:dyDescent="0.3">
      <c r="A282" s="127"/>
      <c r="B282" s="126">
        <v>3</v>
      </c>
      <c r="C282" s="132"/>
      <c r="D282" s="132" t="s">
        <v>4</v>
      </c>
      <c r="E282" s="133">
        <f>E283</f>
        <v>130000</v>
      </c>
      <c r="F282" s="133">
        <v>12000</v>
      </c>
      <c r="G282" s="220">
        <f>E282+F282</f>
        <v>142000</v>
      </c>
    </row>
    <row r="283" spans="1:9" ht="28.8" x14ac:dyDescent="0.3">
      <c r="A283" s="108"/>
      <c r="B283" s="8">
        <v>37</v>
      </c>
      <c r="C283" s="13"/>
      <c r="D283" s="109" t="s">
        <v>211</v>
      </c>
      <c r="E283" s="14">
        <v>130000</v>
      </c>
      <c r="F283" s="14">
        <v>12000</v>
      </c>
      <c r="G283" s="15">
        <f>E283+F283</f>
        <v>142000</v>
      </c>
    </row>
    <row r="284" spans="1:9" x14ac:dyDescent="0.3">
      <c r="A284" s="2"/>
      <c r="E284" s="5"/>
      <c r="F284" s="14"/>
      <c r="G284" s="15"/>
    </row>
    <row r="285" spans="1:9" x14ac:dyDescent="0.3">
      <c r="A285" s="103" t="s">
        <v>136</v>
      </c>
      <c r="B285" s="104"/>
      <c r="C285" s="104" t="s">
        <v>212</v>
      </c>
      <c r="D285" s="104" t="s">
        <v>213</v>
      </c>
      <c r="E285" s="120">
        <f>E289</f>
        <v>72000</v>
      </c>
      <c r="F285" s="120">
        <f>F289</f>
        <v>6000</v>
      </c>
      <c r="G285" s="209">
        <f>G289</f>
        <v>78000</v>
      </c>
    </row>
    <row r="286" spans="1:9" ht="28.8" x14ac:dyDescent="0.3">
      <c r="A286" s="106" t="s">
        <v>137</v>
      </c>
      <c r="B286" s="107">
        <v>98</v>
      </c>
      <c r="C286" s="107"/>
      <c r="D286" s="100" t="s">
        <v>207</v>
      </c>
      <c r="E286" s="121"/>
      <c r="F286" s="133"/>
      <c r="G286" s="220"/>
    </row>
    <row r="287" spans="1:9" x14ac:dyDescent="0.3">
      <c r="A287" s="106" t="s">
        <v>154</v>
      </c>
      <c r="B287" s="107">
        <v>11</v>
      </c>
      <c r="C287" s="107"/>
      <c r="D287" s="107" t="s">
        <v>43</v>
      </c>
      <c r="E287" s="121">
        <v>72000</v>
      </c>
      <c r="F287" s="121">
        <f>G287-E287</f>
        <v>6000</v>
      </c>
      <c r="G287" s="208">
        <v>78000</v>
      </c>
      <c r="I287" s="119"/>
    </row>
    <row r="288" spans="1:9" x14ac:dyDescent="0.3">
      <c r="A288" s="2"/>
      <c r="E288" s="5"/>
      <c r="F288" s="14"/>
      <c r="G288" s="15"/>
    </row>
    <row r="289" spans="1:7" x14ac:dyDescent="0.3">
      <c r="A289" s="127"/>
      <c r="B289" s="126">
        <v>3</v>
      </c>
      <c r="C289" s="132"/>
      <c r="D289" s="132" t="s">
        <v>4</v>
      </c>
      <c r="E289" s="133">
        <f>E290+E292+E294</f>
        <v>72000</v>
      </c>
      <c r="F289" s="133">
        <f>F290+F292+F294</f>
        <v>6000</v>
      </c>
      <c r="G289" s="220">
        <f>G290+G292+G294</f>
        <v>78000</v>
      </c>
    </row>
    <row r="290" spans="1:7" x14ac:dyDescent="0.3">
      <c r="A290" s="2"/>
      <c r="B290" s="8">
        <v>32</v>
      </c>
      <c r="C290" s="13"/>
      <c r="D290" s="13" t="s">
        <v>31</v>
      </c>
      <c r="E290" s="14">
        <v>7000</v>
      </c>
      <c r="F290" s="14">
        <v>-2000</v>
      </c>
      <c r="G290" s="15">
        <f>E290+F290</f>
        <v>5000</v>
      </c>
    </row>
    <row r="291" spans="1:7" x14ac:dyDescent="0.3">
      <c r="A291" s="2"/>
      <c r="B291" s="26"/>
      <c r="E291" s="5"/>
      <c r="F291" s="14"/>
      <c r="G291" s="15"/>
    </row>
    <row r="292" spans="1:7" ht="28.8" x14ac:dyDescent="0.3">
      <c r="A292" s="2"/>
      <c r="B292" s="8">
        <v>36</v>
      </c>
      <c r="C292" s="13"/>
      <c r="D292" s="109" t="s">
        <v>214</v>
      </c>
      <c r="E292" s="14">
        <v>5000</v>
      </c>
      <c r="F292" s="14">
        <v>-2000</v>
      </c>
      <c r="G292" s="15">
        <f>E292+F292</f>
        <v>3000</v>
      </c>
    </row>
    <row r="293" spans="1:7" x14ac:dyDescent="0.3">
      <c r="A293" s="2"/>
      <c r="B293" s="26"/>
      <c r="E293" s="5"/>
      <c r="F293" s="14"/>
      <c r="G293" s="15"/>
    </row>
    <row r="294" spans="1:7" x14ac:dyDescent="0.3">
      <c r="A294" s="2"/>
      <c r="B294" s="8">
        <v>38</v>
      </c>
      <c r="C294" s="13"/>
      <c r="D294" s="13" t="s">
        <v>155</v>
      </c>
      <c r="E294" s="14">
        <v>60000</v>
      </c>
      <c r="F294" s="14">
        <v>10000</v>
      </c>
      <c r="G294" s="15">
        <f>E294+F294</f>
        <v>70000</v>
      </c>
    </row>
    <row r="295" spans="1:7" x14ac:dyDescent="0.3">
      <c r="A295" s="2"/>
      <c r="E295" s="5"/>
      <c r="F295" s="14"/>
      <c r="G295" s="15"/>
    </row>
    <row r="296" spans="1:7" x14ac:dyDescent="0.3">
      <c r="A296" s="103" t="s">
        <v>136</v>
      </c>
      <c r="B296" s="104"/>
      <c r="C296" s="104" t="s">
        <v>215</v>
      </c>
      <c r="D296" s="104" t="s">
        <v>216</v>
      </c>
      <c r="E296" s="120">
        <f>E300</f>
        <v>28000</v>
      </c>
      <c r="F296" s="120">
        <f>F300</f>
        <v>-8000</v>
      </c>
      <c r="G296" s="209">
        <f>G300</f>
        <v>20000</v>
      </c>
    </row>
    <row r="297" spans="1:7" ht="28.8" x14ac:dyDescent="0.3">
      <c r="A297" s="106" t="s">
        <v>137</v>
      </c>
      <c r="B297" s="107">
        <v>98</v>
      </c>
      <c r="C297" s="107"/>
      <c r="D297" s="100" t="s">
        <v>207</v>
      </c>
      <c r="E297" s="121"/>
      <c r="F297" s="133"/>
      <c r="G297" s="220"/>
    </row>
    <row r="298" spans="1:7" x14ac:dyDescent="0.3">
      <c r="A298" s="106" t="s">
        <v>154</v>
      </c>
      <c r="B298" s="107">
        <v>11</v>
      </c>
      <c r="C298" s="107"/>
      <c r="D298" s="107" t="s">
        <v>43</v>
      </c>
      <c r="E298" s="121">
        <v>28000</v>
      </c>
      <c r="F298" s="121">
        <f>G298-E298</f>
        <v>-8000</v>
      </c>
      <c r="G298" s="208">
        <f>G300</f>
        <v>20000</v>
      </c>
    </row>
    <row r="299" spans="1:7" x14ac:dyDescent="0.3">
      <c r="A299" s="2"/>
      <c r="E299" s="5"/>
      <c r="F299" s="14"/>
      <c r="G299" s="15"/>
    </row>
    <row r="300" spans="1:7" x14ac:dyDescent="0.3">
      <c r="A300" s="127"/>
      <c r="B300" s="126">
        <v>3</v>
      </c>
      <c r="C300" s="132"/>
      <c r="D300" s="132" t="s">
        <v>4</v>
      </c>
      <c r="E300" s="133">
        <f>E301</f>
        <v>28000</v>
      </c>
      <c r="F300" s="133">
        <f>F301</f>
        <v>-8000</v>
      </c>
      <c r="G300" s="220">
        <f>E300+F300</f>
        <v>20000</v>
      </c>
    </row>
    <row r="301" spans="1:7" x14ac:dyDescent="0.3">
      <c r="A301" s="2"/>
      <c r="B301" s="8">
        <v>38</v>
      </c>
      <c r="C301" s="13"/>
      <c r="D301" s="13" t="s">
        <v>155</v>
      </c>
      <c r="E301" s="14">
        <v>28000</v>
      </c>
      <c r="F301" s="14">
        <v>-8000</v>
      </c>
      <c r="G301" s="15">
        <f>E301+F301</f>
        <v>20000</v>
      </c>
    </row>
    <row r="302" spans="1:7" x14ac:dyDescent="0.3">
      <c r="A302" s="2"/>
      <c r="E302" s="5"/>
      <c r="F302" s="14"/>
      <c r="G302" s="15"/>
    </row>
    <row r="303" spans="1:7" ht="28.8" x14ac:dyDescent="0.3">
      <c r="A303" s="103" t="s">
        <v>136</v>
      </c>
      <c r="B303" s="104"/>
      <c r="C303" s="104" t="s">
        <v>217</v>
      </c>
      <c r="D303" s="105" t="s">
        <v>218</v>
      </c>
      <c r="E303" s="120">
        <f>E307</f>
        <v>13000</v>
      </c>
      <c r="F303" s="120">
        <f>F307</f>
        <v>-7000</v>
      </c>
      <c r="G303" s="209">
        <f>G307</f>
        <v>6000</v>
      </c>
    </row>
    <row r="304" spans="1:7" ht="28.8" x14ac:dyDescent="0.3">
      <c r="A304" s="106" t="s">
        <v>137</v>
      </c>
      <c r="B304" s="107">
        <v>109</v>
      </c>
      <c r="C304" s="107"/>
      <c r="D304" s="100" t="s">
        <v>219</v>
      </c>
      <c r="E304" s="121"/>
      <c r="F304" s="133"/>
      <c r="G304" s="220"/>
    </row>
    <row r="305" spans="1:7" x14ac:dyDescent="0.3">
      <c r="A305" s="106" t="s">
        <v>154</v>
      </c>
      <c r="B305" s="107">
        <v>11</v>
      </c>
      <c r="C305" s="107"/>
      <c r="D305" s="107" t="s">
        <v>43</v>
      </c>
      <c r="E305" s="121">
        <v>13000</v>
      </c>
      <c r="F305" s="121">
        <f>G305-E305</f>
        <v>-7000</v>
      </c>
      <c r="G305" s="208">
        <v>6000</v>
      </c>
    </row>
    <row r="306" spans="1:7" x14ac:dyDescent="0.3">
      <c r="A306" s="2"/>
      <c r="E306" s="5"/>
      <c r="F306" s="5"/>
      <c r="G306" s="6"/>
    </row>
    <row r="307" spans="1:7" x14ac:dyDescent="0.3">
      <c r="A307" s="127"/>
      <c r="B307" s="126">
        <v>3</v>
      </c>
      <c r="C307" s="132"/>
      <c r="D307" s="132" t="s">
        <v>4</v>
      </c>
      <c r="E307" s="133">
        <f>E308</f>
        <v>13000</v>
      </c>
      <c r="F307" s="133">
        <v>-7000</v>
      </c>
      <c r="G307" s="220">
        <f>E307+F307</f>
        <v>6000</v>
      </c>
    </row>
    <row r="308" spans="1:7" ht="28.8" x14ac:dyDescent="0.3">
      <c r="A308" s="108"/>
      <c r="B308" s="8">
        <v>37</v>
      </c>
      <c r="C308" s="13"/>
      <c r="D308" s="109" t="s">
        <v>220</v>
      </c>
      <c r="E308" s="14">
        <v>13000</v>
      </c>
      <c r="F308" s="14">
        <v>-7000</v>
      </c>
      <c r="G308" s="15">
        <f>E308+F308</f>
        <v>6000</v>
      </c>
    </row>
    <row r="309" spans="1:7" x14ac:dyDescent="0.3">
      <c r="A309" s="2"/>
      <c r="E309" s="5"/>
      <c r="F309" s="14"/>
      <c r="G309" s="15"/>
    </row>
    <row r="310" spans="1:7" x14ac:dyDescent="0.3">
      <c r="A310" s="111" t="s">
        <v>132</v>
      </c>
      <c r="B310" s="112"/>
      <c r="C310" s="112">
        <v>1006</v>
      </c>
      <c r="D310" s="112" t="s">
        <v>221</v>
      </c>
      <c r="E310" s="123">
        <f>E312+E320+E327+E334+E341+E348+E359</f>
        <v>1930000</v>
      </c>
      <c r="F310" s="123">
        <f>F312+F320+F327+F334+F341+F348+F359</f>
        <v>112000</v>
      </c>
      <c r="G310" s="210">
        <f>G312+G320+G327+G334+G341+G348+G359</f>
        <v>2042000</v>
      </c>
    </row>
    <row r="311" spans="1:7" x14ac:dyDescent="0.3">
      <c r="A311" s="2"/>
      <c r="E311" s="5"/>
      <c r="F311" s="14"/>
      <c r="G311" s="15"/>
    </row>
    <row r="312" spans="1:7" ht="28.8" x14ac:dyDescent="0.3">
      <c r="A312" s="103" t="s">
        <v>136</v>
      </c>
      <c r="B312" s="104"/>
      <c r="C312" s="104" t="s">
        <v>222</v>
      </c>
      <c r="D312" s="105" t="s">
        <v>223</v>
      </c>
      <c r="E312" s="120">
        <f>E317</f>
        <v>780000</v>
      </c>
      <c r="F312" s="120">
        <f>F317</f>
        <v>70000</v>
      </c>
      <c r="G312" s="209">
        <f>E312+F312</f>
        <v>850000</v>
      </c>
    </row>
    <row r="313" spans="1:7" ht="28.8" x14ac:dyDescent="0.3">
      <c r="A313" s="106" t="s">
        <v>137</v>
      </c>
      <c r="B313" s="107">
        <v>109</v>
      </c>
      <c r="C313" s="107"/>
      <c r="D313" s="100" t="s">
        <v>219</v>
      </c>
      <c r="E313" s="121"/>
      <c r="F313" s="133"/>
      <c r="G313" s="220"/>
    </row>
    <row r="314" spans="1:7" x14ac:dyDescent="0.3">
      <c r="A314" s="106" t="s">
        <v>154</v>
      </c>
      <c r="B314" s="107">
        <v>11</v>
      </c>
      <c r="C314" s="107"/>
      <c r="D314" s="107" t="s">
        <v>43</v>
      </c>
      <c r="E314" s="121">
        <f>E312-E315</f>
        <v>762500</v>
      </c>
      <c r="F314" s="121">
        <f>G314-E314</f>
        <v>87500</v>
      </c>
      <c r="G314" s="208">
        <v>850000</v>
      </c>
    </row>
    <row r="315" spans="1:7" x14ac:dyDescent="0.3">
      <c r="A315" s="106"/>
      <c r="B315" s="107">
        <v>51</v>
      </c>
      <c r="C315" s="107"/>
      <c r="D315" s="107" t="s">
        <v>19</v>
      </c>
      <c r="E315" s="121">
        <v>17500</v>
      </c>
      <c r="F315" s="121">
        <f>G315-E315</f>
        <v>-17500</v>
      </c>
      <c r="G315" s="208">
        <v>0</v>
      </c>
    </row>
    <row r="316" spans="1:7" x14ac:dyDescent="0.3">
      <c r="A316" s="2"/>
      <c r="E316" s="5"/>
      <c r="F316" s="14"/>
      <c r="G316" s="15"/>
    </row>
    <row r="317" spans="1:7" x14ac:dyDescent="0.3">
      <c r="A317" s="127"/>
      <c r="B317" s="126">
        <v>3</v>
      </c>
      <c r="C317" s="132"/>
      <c r="D317" s="132" t="s">
        <v>4</v>
      </c>
      <c r="E317" s="133">
        <f>E318</f>
        <v>780000</v>
      </c>
      <c r="F317" s="133">
        <v>70000</v>
      </c>
      <c r="G317" s="220">
        <f>E317+F317</f>
        <v>850000</v>
      </c>
    </row>
    <row r="318" spans="1:7" ht="28.8" x14ac:dyDescent="0.3">
      <c r="A318" s="108"/>
      <c r="B318" s="8">
        <v>37</v>
      </c>
      <c r="C318" s="13"/>
      <c r="D318" s="109" t="s">
        <v>220</v>
      </c>
      <c r="E318" s="14">
        <v>780000</v>
      </c>
      <c r="F318" s="14">
        <v>70000</v>
      </c>
      <c r="G318" s="15">
        <f>E318+F318</f>
        <v>850000</v>
      </c>
    </row>
    <row r="319" spans="1:7" x14ac:dyDescent="0.3">
      <c r="A319" s="2"/>
      <c r="E319" s="5"/>
      <c r="F319" s="14"/>
      <c r="G319" s="15"/>
    </row>
    <row r="320" spans="1:7" x14ac:dyDescent="0.3">
      <c r="A320" s="103" t="s">
        <v>136</v>
      </c>
      <c r="B320" s="104"/>
      <c r="C320" s="104" t="s">
        <v>224</v>
      </c>
      <c r="D320" s="104" t="s">
        <v>225</v>
      </c>
      <c r="E320" s="120">
        <f>E324</f>
        <v>580000</v>
      </c>
      <c r="F320" s="120">
        <f>F324</f>
        <v>-30000</v>
      </c>
      <c r="G320" s="209">
        <f>E320+F320</f>
        <v>550000</v>
      </c>
    </row>
    <row r="321" spans="1:7" ht="28.8" x14ac:dyDescent="0.3">
      <c r="A321" s="106" t="s">
        <v>137</v>
      </c>
      <c r="B321" s="107">
        <v>109</v>
      </c>
      <c r="C321" s="107"/>
      <c r="D321" s="100" t="s">
        <v>226</v>
      </c>
      <c r="E321" s="121"/>
      <c r="F321" s="133"/>
      <c r="G321" s="220"/>
    </row>
    <row r="322" spans="1:7" x14ac:dyDescent="0.3">
      <c r="A322" s="106" t="s">
        <v>154</v>
      </c>
      <c r="B322" s="107">
        <v>11</v>
      </c>
      <c r="C322" s="107"/>
      <c r="D322" s="107" t="s">
        <v>43</v>
      </c>
      <c r="E322" s="121">
        <v>580000</v>
      </c>
      <c r="F322" s="121">
        <f>G322-E322</f>
        <v>-30000</v>
      </c>
      <c r="G322" s="208">
        <v>550000</v>
      </c>
    </row>
    <row r="323" spans="1:7" x14ac:dyDescent="0.3">
      <c r="A323" s="2"/>
      <c r="E323" s="5"/>
      <c r="F323" s="14"/>
      <c r="G323" s="15"/>
    </row>
    <row r="324" spans="1:7" x14ac:dyDescent="0.3">
      <c r="A324" s="127"/>
      <c r="B324" s="126">
        <v>3</v>
      </c>
      <c r="C324" s="132"/>
      <c r="D324" s="132" t="s">
        <v>4</v>
      </c>
      <c r="E324" s="133">
        <f>E325</f>
        <v>580000</v>
      </c>
      <c r="F324" s="133">
        <v>-30000</v>
      </c>
      <c r="G324" s="220">
        <f>E324+F324</f>
        <v>550000</v>
      </c>
    </row>
    <row r="325" spans="1:7" ht="28.8" x14ac:dyDescent="0.3">
      <c r="A325" s="108"/>
      <c r="B325" s="8">
        <v>37</v>
      </c>
      <c r="C325" s="13"/>
      <c r="D325" s="109" t="s">
        <v>220</v>
      </c>
      <c r="E325" s="14">
        <v>580000</v>
      </c>
      <c r="F325" s="14">
        <v>-30000</v>
      </c>
      <c r="G325" s="15">
        <f>E325+F325</f>
        <v>550000</v>
      </c>
    </row>
    <row r="326" spans="1:7" x14ac:dyDescent="0.3">
      <c r="A326" s="2"/>
      <c r="E326" s="5"/>
      <c r="F326" s="14"/>
      <c r="G326" s="15"/>
    </row>
    <row r="327" spans="1:7" ht="28.8" x14ac:dyDescent="0.3">
      <c r="A327" s="103" t="s">
        <v>136</v>
      </c>
      <c r="B327" s="104"/>
      <c r="C327" s="104" t="s">
        <v>227</v>
      </c>
      <c r="D327" s="105" t="s">
        <v>228</v>
      </c>
      <c r="E327" s="120">
        <f>E331</f>
        <v>15000</v>
      </c>
      <c r="F327" s="120">
        <f>F331</f>
        <v>-14000</v>
      </c>
      <c r="G327" s="209">
        <f>E327+F327</f>
        <v>1000</v>
      </c>
    </row>
    <row r="328" spans="1:7" ht="28.8" x14ac:dyDescent="0.3">
      <c r="A328" s="106" t="s">
        <v>137</v>
      </c>
      <c r="B328" s="107">
        <v>109</v>
      </c>
      <c r="C328" s="107"/>
      <c r="D328" s="100" t="s">
        <v>226</v>
      </c>
      <c r="E328" s="121"/>
      <c r="F328" s="133"/>
      <c r="G328" s="220"/>
    </row>
    <row r="329" spans="1:7" x14ac:dyDescent="0.3">
      <c r="A329" s="106" t="s">
        <v>154</v>
      </c>
      <c r="B329" s="107">
        <v>11</v>
      </c>
      <c r="C329" s="107"/>
      <c r="D329" s="107" t="s">
        <v>43</v>
      </c>
      <c r="E329" s="121">
        <v>15000</v>
      </c>
      <c r="F329" s="121">
        <f>G329-E329</f>
        <v>-14000</v>
      </c>
      <c r="G329" s="208">
        <v>1000</v>
      </c>
    </row>
    <row r="330" spans="1:7" x14ac:dyDescent="0.3">
      <c r="A330" s="2"/>
      <c r="E330" s="5"/>
      <c r="F330" s="14"/>
      <c r="G330" s="15"/>
    </row>
    <row r="331" spans="1:7" x14ac:dyDescent="0.3">
      <c r="A331" s="127"/>
      <c r="B331" s="126">
        <v>3</v>
      </c>
      <c r="C331" s="132"/>
      <c r="D331" s="132" t="s">
        <v>4</v>
      </c>
      <c r="E331" s="133">
        <f>E332</f>
        <v>15000</v>
      </c>
      <c r="F331" s="133">
        <v>-14000</v>
      </c>
      <c r="G331" s="220">
        <f>E331+F331</f>
        <v>1000</v>
      </c>
    </row>
    <row r="332" spans="1:7" ht="28.8" x14ac:dyDescent="0.3">
      <c r="A332" s="108"/>
      <c r="B332" s="8">
        <v>37</v>
      </c>
      <c r="C332" s="13"/>
      <c r="D332" s="109" t="s">
        <v>220</v>
      </c>
      <c r="E332" s="14">
        <v>15000</v>
      </c>
      <c r="F332" s="14">
        <v>-14000</v>
      </c>
      <c r="G332" s="15">
        <f>E332+F332</f>
        <v>1000</v>
      </c>
    </row>
    <row r="333" spans="1:7" x14ac:dyDescent="0.3">
      <c r="A333" s="2"/>
      <c r="E333" s="5"/>
      <c r="F333" s="14"/>
      <c r="G333" s="15"/>
    </row>
    <row r="334" spans="1:7" x14ac:dyDescent="0.3">
      <c r="A334" s="103" t="s">
        <v>136</v>
      </c>
      <c r="B334" s="104"/>
      <c r="C334" s="104" t="s">
        <v>229</v>
      </c>
      <c r="D334" s="104" t="s">
        <v>230</v>
      </c>
      <c r="E334" s="120">
        <f>E338</f>
        <v>50000</v>
      </c>
      <c r="F334" s="120">
        <f>F338</f>
        <v>2000</v>
      </c>
      <c r="G334" s="209">
        <f>E334+F334</f>
        <v>52000</v>
      </c>
    </row>
    <row r="335" spans="1:7" ht="28.8" x14ac:dyDescent="0.3">
      <c r="A335" s="106" t="s">
        <v>137</v>
      </c>
      <c r="B335" s="107">
        <v>109</v>
      </c>
      <c r="C335" s="107"/>
      <c r="D335" s="100" t="s">
        <v>226</v>
      </c>
      <c r="E335" s="121"/>
      <c r="F335" s="133"/>
      <c r="G335" s="220"/>
    </row>
    <row r="336" spans="1:7" x14ac:dyDescent="0.3">
      <c r="A336" s="106" t="s">
        <v>154</v>
      </c>
      <c r="B336" s="107">
        <v>11</v>
      </c>
      <c r="C336" s="107"/>
      <c r="D336" s="107" t="s">
        <v>43</v>
      </c>
      <c r="E336" s="121">
        <v>50000</v>
      </c>
      <c r="F336" s="121">
        <f>G336-E336</f>
        <v>2000</v>
      </c>
      <c r="G336" s="208">
        <v>52000</v>
      </c>
    </row>
    <row r="337" spans="1:7" x14ac:dyDescent="0.3">
      <c r="A337" s="2"/>
      <c r="E337" s="5"/>
      <c r="F337" s="14"/>
      <c r="G337" s="15"/>
    </row>
    <row r="338" spans="1:7" x14ac:dyDescent="0.3">
      <c r="A338" s="127"/>
      <c r="B338" s="126">
        <v>3</v>
      </c>
      <c r="C338" s="132"/>
      <c r="D338" s="132" t="s">
        <v>4</v>
      </c>
      <c r="E338" s="133">
        <f>E339</f>
        <v>50000</v>
      </c>
      <c r="F338" s="133">
        <v>2000</v>
      </c>
      <c r="G338" s="220">
        <f>E338+F338</f>
        <v>52000</v>
      </c>
    </row>
    <row r="339" spans="1:7" x14ac:dyDescent="0.3">
      <c r="A339" s="108"/>
      <c r="B339" s="8">
        <v>38</v>
      </c>
      <c r="C339" s="13"/>
      <c r="D339" s="13" t="s">
        <v>155</v>
      </c>
      <c r="E339" s="14">
        <v>50000</v>
      </c>
      <c r="F339" s="14">
        <v>2000</v>
      </c>
      <c r="G339" s="15">
        <f>E339+F339</f>
        <v>52000</v>
      </c>
    </row>
    <row r="340" spans="1:7" x14ac:dyDescent="0.3">
      <c r="A340" s="2"/>
      <c r="E340" s="5"/>
      <c r="F340" s="14"/>
      <c r="G340" s="15"/>
    </row>
    <row r="341" spans="1:7" ht="28.8" x14ac:dyDescent="0.3">
      <c r="A341" s="103" t="s">
        <v>136</v>
      </c>
      <c r="B341" s="104"/>
      <c r="C341" s="104" t="s">
        <v>231</v>
      </c>
      <c r="D341" s="105" t="s">
        <v>232</v>
      </c>
      <c r="E341" s="120">
        <f>E345</f>
        <v>55000</v>
      </c>
      <c r="F341" s="120">
        <f>F345</f>
        <v>15000</v>
      </c>
      <c r="G341" s="209">
        <f>E341+F341</f>
        <v>70000</v>
      </c>
    </row>
    <row r="342" spans="1:7" ht="28.8" x14ac:dyDescent="0.3">
      <c r="A342" s="106" t="s">
        <v>137</v>
      </c>
      <c r="B342" s="107">
        <v>109</v>
      </c>
      <c r="C342" s="107"/>
      <c r="D342" s="100" t="s">
        <v>226</v>
      </c>
      <c r="E342" s="121"/>
      <c r="F342" s="133"/>
      <c r="G342" s="220"/>
    </row>
    <row r="343" spans="1:7" x14ac:dyDescent="0.3">
      <c r="A343" s="106" t="s">
        <v>154</v>
      </c>
      <c r="B343" s="107">
        <v>11</v>
      </c>
      <c r="C343" s="107"/>
      <c r="D343" s="107" t="s">
        <v>43</v>
      </c>
      <c r="E343" s="121">
        <v>55000</v>
      </c>
      <c r="F343" s="121">
        <f>G343-E343</f>
        <v>15000</v>
      </c>
      <c r="G343" s="208">
        <v>70000</v>
      </c>
    </row>
    <row r="344" spans="1:7" x14ac:dyDescent="0.3">
      <c r="A344" s="2"/>
      <c r="E344" s="5"/>
      <c r="F344" s="14"/>
      <c r="G344" s="15"/>
    </row>
    <row r="345" spans="1:7" x14ac:dyDescent="0.3">
      <c r="A345" s="127"/>
      <c r="B345" s="126">
        <v>3</v>
      </c>
      <c r="C345" s="132"/>
      <c r="D345" s="132" t="s">
        <v>4</v>
      </c>
      <c r="E345" s="133">
        <f>E346</f>
        <v>55000</v>
      </c>
      <c r="F345" s="133">
        <v>15000</v>
      </c>
      <c r="G345" s="220">
        <f>E345+F345</f>
        <v>70000</v>
      </c>
    </row>
    <row r="346" spans="1:7" x14ac:dyDescent="0.3">
      <c r="A346" s="108"/>
      <c r="B346" s="8">
        <v>38</v>
      </c>
      <c r="C346" s="13"/>
      <c r="D346" s="13" t="s">
        <v>155</v>
      </c>
      <c r="E346" s="14">
        <v>55000</v>
      </c>
      <c r="F346" s="14">
        <v>15000</v>
      </c>
      <c r="G346" s="15">
        <f>E346+F346</f>
        <v>70000</v>
      </c>
    </row>
    <row r="347" spans="1:7" x14ac:dyDescent="0.3">
      <c r="A347" s="2"/>
      <c r="E347" s="5"/>
      <c r="F347" s="14"/>
      <c r="G347" s="15"/>
    </row>
    <row r="348" spans="1:7" ht="58.8" customHeight="1" x14ac:dyDescent="0.3">
      <c r="A348" s="103" t="s">
        <v>136</v>
      </c>
      <c r="B348" s="104"/>
      <c r="C348" s="104" t="s">
        <v>233</v>
      </c>
      <c r="D348" s="105" t="s">
        <v>506</v>
      </c>
      <c r="E348" s="120">
        <f>E352</f>
        <v>430000</v>
      </c>
      <c r="F348" s="120">
        <f>F352</f>
        <v>60000</v>
      </c>
      <c r="G348" s="209">
        <f>G352</f>
        <v>490000</v>
      </c>
    </row>
    <row r="349" spans="1:7" ht="28.8" x14ac:dyDescent="0.3">
      <c r="A349" s="106" t="s">
        <v>137</v>
      </c>
      <c r="B349" s="107">
        <v>109</v>
      </c>
      <c r="C349" s="107"/>
      <c r="D349" s="100" t="s">
        <v>226</v>
      </c>
      <c r="E349" s="121"/>
      <c r="F349" s="133"/>
      <c r="G349" s="220"/>
    </row>
    <row r="350" spans="1:7" x14ac:dyDescent="0.3">
      <c r="A350" s="106" t="s">
        <v>154</v>
      </c>
      <c r="B350" s="107">
        <v>52</v>
      </c>
      <c r="C350" s="107"/>
      <c r="D350" s="107" t="s">
        <v>234</v>
      </c>
      <c r="E350" s="121">
        <v>430000</v>
      </c>
      <c r="F350" s="121">
        <f>G350-E350</f>
        <v>60000</v>
      </c>
      <c r="G350" s="208">
        <v>490000</v>
      </c>
    </row>
    <row r="351" spans="1:7" x14ac:dyDescent="0.3">
      <c r="A351" s="2"/>
      <c r="E351" s="5"/>
      <c r="F351" s="14"/>
      <c r="G351" s="15"/>
    </row>
    <row r="352" spans="1:7" x14ac:dyDescent="0.3">
      <c r="A352" s="127"/>
      <c r="B352" s="126">
        <v>3</v>
      </c>
      <c r="C352" s="132"/>
      <c r="D352" s="132" t="s">
        <v>4</v>
      </c>
      <c r="E352" s="133">
        <f>E353+E355+E357</f>
        <v>430000</v>
      </c>
      <c r="F352" s="133">
        <f>F353+F355+F357</f>
        <v>60000</v>
      </c>
      <c r="G352" s="220">
        <f>G353+G355+G357</f>
        <v>490000</v>
      </c>
    </row>
    <row r="353" spans="1:7" x14ac:dyDescent="0.3">
      <c r="A353" s="108"/>
      <c r="B353" s="8">
        <v>31</v>
      </c>
      <c r="C353" s="13"/>
      <c r="D353" s="13" t="s">
        <v>30</v>
      </c>
      <c r="E353" s="14">
        <v>400000</v>
      </c>
      <c r="F353" s="14">
        <v>45000</v>
      </c>
      <c r="G353" s="15">
        <f>E353+F353</f>
        <v>445000</v>
      </c>
    </row>
    <row r="354" spans="1:7" x14ac:dyDescent="0.3">
      <c r="A354" s="2"/>
      <c r="B354" s="8"/>
      <c r="E354" s="5"/>
      <c r="F354" s="14"/>
      <c r="G354" s="15"/>
    </row>
    <row r="355" spans="1:7" x14ac:dyDescent="0.3">
      <c r="A355" s="108"/>
      <c r="B355" s="8">
        <v>32</v>
      </c>
      <c r="C355" s="13"/>
      <c r="D355" s="13" t="s">
        <v>31</v>
      </c>
      <c r="E355" s="14">
        <v>30000</v>
      </c>
      <c r="F355" s="14">
        <v>15000</v>
      </c>
      <c r="G355" s="15">
        <f>E355+F355</f>
        <v>45000</v>
      </c>
    </row>
    <row r="356" spans="1:7" x14ac:dyDescent="0.3">
      <c r="A356" s="2"/>
      <c r="B356" s="8"/>
      <c r="E356" s="5"/>
      <c r="F356" s="14"/>
      <c r="G356" s="15"/>
    </row>
    <row r="357" spans="1:7" x14ac:dyDescent="0.3">
      <c r="A357" s="108"/>
      <c r="B357" s="8">
        <v>36</v>
      </c>
      <c r="C357" s="13"/>
      <c r="D357" s="13" t="s">
        <v>235</v>
      </c>
      <c r="E357" s="14">
        <v>0</v>
      </c>
      <c r="F357" s="14">
        <v>0</v>
      </c>
      <c r="G357" s="15">
        <f>E357+F357</f>
        <v>0</v>
      </c>
    </row>
    <row r="358" spans="1:7" x14ac:dyDescent="0.3">
      <c r="A358" s="2"/>
      <c r="E358" s="5"/>
      <c r="F358" s="14"/>
      <c r="G358" s="15"/>
    </row>
    <row r="359" spans="1:7" x14ac:dyDescent="0.3">
      <c r="A359" s="103" t="s">
        <v>136</v>
      </c>
      <c r="B359" s="104"/>
      <c r="C359" s="104" t="s">
        <v>236</v>
      </c>
      <c r="D359" s="104" t="s">
        <v>237</v>
      </c>
      <c r="E359" s="120">
        <f>E364</f>
        <v>20000</v>
      </c>
      <c r="F359" s="120">
        <f>F364</f>
        <v>9000</v>
      </c>
      <c r="G359" s="209">
        <f>G364</f>
        <v>29000</v>
      </c>
    </row>
    <row r="360" spans="1:7" ht="28.8" x14ac:dyDescent="0.3">
      <c r="A360" s="106" t="s">
        <v>137</v>
      </c>
      <c r="B360" s="107">
        <v>109</v>
      </c>
      <c r="C360" s="107"/>
      <c r="D360" s="100" t="s">
        <v>226</v>
      </c>
      <c r="E360" s="121"/>
      <c r="F360" s="133"/>
      <c r="G360" s="220"/>
    </row>
    <row r="361" spans="1:7" x14ac:dyDescent="0.3">
      <c r="A361" s="106" t="s">
        <v>154</v>
      </c>
      <c r="B361" s="107">
        <v>11</v>
      </c>
      <c r="C361" s="107"/>
      <c r="D361" s="107" t="s">
        <v>43</v>
      </c>
      <c r="E361" s="121">
        <v>0</v>
      </c>
      <c r="F361" s="121">
        <v>4000</v>
      </c>
      <c r="G361" s="208">
        <v>4000</v>
      </c>
    </row>
    <row r="362" spans="1:7" x14ac:dyDescent="0.3">
      <c r="A362" s="106"/>
      <c r="B362" s="107">
        <v>51</v>
      </c>
      <c r="C362" s="107"/>
      <c r="D362" s="107" t="s">
        <v>19</v>
      </c>
      <c r="E362" s="121">
        <v>20000</v>
      </c>
      <c r="F362" s="121">
        <f>G362-E362</f>
        <v>5000</v>
      </c>
      <c r="G362" s="208">
        <v>25000</v>
      </c>
    </row>
    <row r="363" spans="1:7" x14ac:dyDescent="0.3">
      <c r="A363" s="2"/>
      <c r="E363" s="5"/>
      <c r="F363" s="14"/>
      <c r="G363" s="15"/>
    </row>
    <row r="364" spans="1:7" x14ac:dyDescent="0.3">
      <c r="A364" s="127"/>
      <c r="B364" s="126">
        <v>3</v>
      </c>
      <c r="C364" s="132"/>
      <c r="D364" s="132" t="s">
        <v>4</v>
      </c>
      <c r="E364" s="133">
        <f>E365+E367</f>
        <v>20000</v>
      </c>
      <c r="F364" s="133">
        <f>F365+F367</f>
        <v>9000</v>
      </c>
      <c r="G364" s="220">
        <f>G365+G367</f>
        <v>29000</v>
      </c>
    </row>
    <row r="365" spans="1:7" x14ac:dyDescent="0.3">
      <c r="A365" s="108"/>
      <c r="B365" s="8">
        <v>31</v>
      </c>
      <c r="C365" s="13"/>
      <c r="D365" s="13" t="s">
        <v>30</v>
      </c>
      <c r="E365" s="14">
        <v>20000</v>
      </c>
      <c r="F365" s="14">
        <v>8000</v>
      </c>
      <c r="G365" s="15">
        <f>E365+F365</f>
        <v>28000</v>
      </c>
    </row>
    <row r="366" spans="1:7" x14ac:dyDescent="0.3">
      <c r="A366" s="2"/>
      <c r="B366" s="8"/>
      <c r="E366" s="5"/>
      <c r="F366" s="14"/>
      <c r="G366" s="15"/>
    </row>
    <row r="367" spans="1:7" x14ac:dyDescent="0.3">
      <c r="A367" s="108"/>
      <c r="B367" s="8">
        <v>32</v>
      </c>
      <c r="C367" s="13"/>
      <c r="D367" s="13" t="s">
        <v>31</v>
      </c>
      <c r="E367" s="14">
        <v>0</v>
      </c>
      <c r="F367" s="14">
        <v>1000</v>
      </c>
      <c r="G367" s="15">
        <f>E367+F367</f>
        <v>1000</v>
      </c>
    </row>
    <row r="368" spans="1:7" x14ac:dyDescent="0.3">
      <c r="A368" s="2"/>
      <c r="E368" s="5"/>
      <c r="F368" s="14"/>
      <c r="G368" s="15"/>
    </row>
    <row r="369" spans="1:7" x14ac:dyDescent="0.3">
      <c r="A369" s="111" t="s">
        <v>132</v>
      </c>
      <c r="B369" s="112"/>
      <c r="C369" s="112">
        <v>1007</v>
      </c>
      <c r="D369" s="112" t="s">
        <v>238</v>
      </c>
      <c r="E369" s="123">
        <f>E371+E379+E396</f>
        <v>1726000</v>
      </c>
      <c r="F369" s="123">
        <f>F371+F379+F396</f>
        <v>-225000</v>
      </c>
      <c r="G369" s="210">
        <f>G371+G379+G396</f>
        <v>1501000</v>
      </c>
    </row>
    <row r="370" spans="1:7" x14ac:dyDescent="0.3">
      <c r="A370" s="2"/>
      <c r="E370" s="5"/>
      <c r="F370" s="14"/>
      <c r="G370" s="15"/>
    </row>
    <row r="371" spans="1:7" x14ac:dyDescent="0.3">
      <c r="A371" s="103" t="s">
        <v>136</v>
      </c>
      <c r="B371" s="104"/>
      <c r="C371" s="104" t="s">
        <v>239</v>
      </c>
      <c r="D371" s="104" t="s">
        <v>240</v>
      </c>
      <c r="E371" s="120">
        <f>E375</f>
        <v>110000</v>
      </c>
      <c r="F371" s="120">
        <f>F375</f>
        <v>0</v>
      </c>
      <c r="G371" s="209">
        <f>G375</f>
        <v>110000</v>
      </c>
    </row>
    <row r="372" spans="1:7" x14ac:dyDescent="0.3">
      <c r="A372" s="106" t="s">
        <v>137</v>
      </c>
      <c r="B372" s="107">
        <v>32</v>
      </c>
      <c r="C372" s="107"/>
      <c r="D372" s="107" t="s">
        <v>64</v>
      </c>
      <c r="E372" s="121"/>
      <c r="F372" s="133"/>
      <c r="G372" s="220"/>
    </row>
    <row r="373" spans="1:7" x14ac:dyDescent="0.3">
      <c r="A373" s="106" t="s">
        <v>154</v>
      </c>
      <c r="B373" s="107">
        <v>11</v>
      </c>
      <c r="C373" s="107"/>
      <c r="D373" s="107" t="s">
        <v>43</v>
      </c>
      <c r="E373" s="121">
        <v>110000</v>
      </c>
      <c r="F373" s="121">
        <v>0</v>
      </c>
      <c r="G373" s="208">
        <v>110000</v>
      </c>
    </row>
    <row r="374" spans="1:7" x14ac:dyDescent="0.3">
      <c r="A374" s="2"/>
      <c r="E374" s="5"/>
      <c r="F374" s="14"/>
      <c r="G374" s="15"/>
    </row>
    <row r="375" spans="1:7" x14ac:dyDescent="0.3">
      <c r="A375" s="127"/>
      <c r="B375" s="126">
        <v>3</v>
      </c>
      <c r="C375" s="132"/>
      <c r="D375" s="132" t="s">
        <v>4</v>
      </c>
      <c r="E375" s="133">
        <f>E376+E377</f>
        <v>110000</v>
      </c>
      <c r="F375" s="133">
        <f>F376+F377</f>
        <v>0</v>
      </c>
      <c r="G375" s="220">
        <f>G376+G377</f>
        <v>110000</v>
      </c>
    </row>
    <row r="376" spans="1:7" x14ac:dyDescent="0.3">
      <c r="A376" s="108"/>
      <c r="B376" s="8">
        <v>38</v>
      </c>
      <c r="C376" s="13"/>
      <c r="D376" s="13" t="s">
        <v>511</v>
      </c>
      <c r="E376" s="14">
        <v>50000</v>
      </c>
      <c r="F376" s="14">
        <v>0</v>
      </c>
      <c r="G376" s="15">
        <f>E376+F376</f>
        <v>50000</v>
      </c>
    </row>
    <row r="377" spans="1:7" x14ac:dyDescent="0.3">
      <c r="A377" s="108"/>
      <c r="B377" s="8">
        <v>38</v>
      </c>
      <c r="C377" s="13"/>
      <c r="D377" s="13" t="s">
        <v>512</v>
      </c>
      <c r="E377" s="14">
        <v>60000</v>
      </c>
      <c r="F377" s="14">
        <v>0</v>
      </c>
      <c r="G377" s="15">
        <f>E377+F377</f>
        <v>60000</v>
      </c>
    </row>
    <row r="378" spans="1:7" x14ac:dyDescent="0.3">
      <c r="A378" s="2"/>
      <c r="E378" s="5"/>
      <c r="F378" s="14"/>
      <c r="G378" s="15"/>
    </row>
    <row r="379" spans="1:7" x14ac:dyDescent="0.3">
      <c r="A379" s="103" t="s">
        <v>136</v>
      </c>
      <c r="B379" s="104"/>
      <c r="C379" s="104" t="s">
        <v>241</v>
      </c>
      <c r="D379" s="104" t="s">
        <v>242</v>
      </c>
      <c r="E379" s="120">
        <f>E386+E393</f>
        <v>1571000</v>
      </c>
      <c r="F379" s="120">
        <f>F386+F393</f>
        <v>-220000</v>
      </c>
      <c r="G379" s="209">
        <f>G386+G393</f>
        <v>1351000</v>
      </c>
    </row>
    <row r="380" spans="1:7" x14ac:dyDescent="0.3">
      <c r="A380" s="106" t="s">
        <v>137</v>
      </c>
      <c r="B380" s="107">
        <v>32</v>
      </c>
      <c r="C380" s="107"/>
      <c r="D380" s="107" t="s">
        <v>64</v>
      </c>
      <c r="E380" s="121"/>
      <c r="F380" s="133"/>
      <c r="G380" s="220"/>
    </row>
    <row r="381" spans="1:7" x14ac:dyDescent="0.3">
      <c r="A381" s="106" t="s">
        <v>154</v>
      </c>
      <c r="B381" s="107">
        <v>11</v>
      </c>
      <c r="C381" s="107"/>
      <c r="D381" s="107" t="s">
        <v>43</v>
      </c>
      <c r="E381" s="121">
        <f>E379-E382-E383</f>
        <v>1143000</v>
      </c>
      <c r="F381" s="121">
        <f>G381-E381</f>
        <v>-160000</v>
      </c>
      <c r="G381" s="208">
        <f>G379-G382-G383</f>
        <v>983000</v>
      </c>
    </row>
    <row r="382" spans="1:7" x14ac:dyDescent="0.3">
      <c r="A382" s="106"/>
      <c r="B382" s="107">
        <v>32</v>
      </c>
      <c r="C382" s="107"/>
      <c r="D382" s="107" t="s">
        <v>45</v>
      </c>
      <c r="E382" s="121">
        <v>28000</v>
      </c>
      <c r="F382" s="121">
        <f t="shared" ref="F382:F383" si="2">G382-E382</f>
        <v>40000</v>
      </c>
      <c r="G382" s="208">
        <v>68000</v>
      </c>
    </row>
    <row r="383" spans="1:7" x14ac:dyDescent="0.3">
      <c r="A383" s="106"/>
      <c r="B383" s="107">
        <v>51</v>
      </c>
      <c r="C383" s="107"/>
      <c r="D383" s="107" t="s">
        <v>521</v>
      </c>
      <c r="E383" s="121">
        <v>400000</v>
      </c>
      <c r="F383" s="121">
        <f t="shared" si="2"/>
        <v>-100000</v>
      </c>
      <c r="G383" s="208">
        <v>300000</v>
      </c>
    </row>
    <row r="384" spans="1:7" x14ac:dyDescent="0.3">
      <c r="A384" s="106"/>
      <c r="B384" s="107">
        <v>61</v>
      </c>
      <c r="C384" s="107"/>
      <c r="D384" s="107" t="s">
        <v>51</v>
      </c>
      <c r="E384" s="121">
        <v>0</v>
      </c>
      <c r="F384" s="121">
        <v>17000</v>
      </c>
      <c r="G384" s="208">
        <v>17000</v>
      </c>
    </row>
    <row r="385" spans="1:9" x14ac:dyDescent="0.3">
      <c r="A385" s="106"/>
      <c r="B385" s="107"/>
      <c r="C385" s="107"/>
      <c r="D385" s="107"/>
      <c r="E385" s="121"/>
      <c r="F385" s="133"/>
      <c r="G385" s="220"/>
    </row>
    <row r="386" spans="1:9" x14ac:dyDescent="0.3">
      <c r="A386" s="108"/>
      <c r="B386" s="8">
        <v>3</v>
      </c>
      <c r="C386" s="13"/>
      <c r="D386" s="13" t="s">
        <v>4</v>
      </c>
      <c r="E386" s="14">
        <f>E387+E389+E391</f>
        <v>1381000</v>
      </c>
      <c r="F386" s="14">
        <f>F387+F389</f>
        <v>-130000</v>
      </c>
      <c r="G386" s="15">
        <f>G387+G389+G391</f>
        <v>1251000</v>
      </c>
    </row>
    <row r="387" spans="1:9" x14ac:dyDescent="0.3">
      <c r="A387" s="108"/>
      <c r="B387" s="8">
        <v>31</v>
      </c>
      <c r="C387" s="13"/>
      <c r="D387" s="13" t="s">
        <v>243</v>
      </c>
      <c r="E387" s="14">
        <v>1240000</v>
      </c>
      <c r="F387" s="14">
        <v>-130000</v>
      </c>
      <c r="G387" s="15">
        <v>1110000</v>
      </c>
      <c r="I387">
        <f>G3896</f>
        <v>0</v>
      </c>
    </row>
    <row r="388" spans="1:9" x14ac:dyDescent="0.3">
      <c r="A388" s="2"/>
      <c r="B388" s="26"/>
      <c r="E388" s="5"/>
      <c r="F388" s="14"/>
      <c r="G388" s="15"/>
    </row>
    <row r="389" spans="1:9" x14ac:dyDescent="0.3">
      <c r="A389" s="108"/>
      <c r="B389" s="8">
        <v>32</v>
      </c>
      <c r="C389" s="13"/>
      <c r="D389" s="13" t="s">
        <v>31</v>
      </c>
      <c r="E389" s="14">
        <v>140000</v>
      </c>
      <c r="F389" s="14">
        <v>0</v>
      </c>
      <c r="G389" s="15">
        <f>E389+F389</f>
        <v>140000</v>
      </c>
    </row>
    <row r="390" spans="1:9" x14ac:dyDescent="0.3">
      <c r="A390" s="2"/>
      <c r="B390" s="26"/>
      <c r="E390" s="5"/>
      <c r="F390" s="14"/>
      <c r="G390" s="15"/>
    </row>
    <row r="391" spans="1:9" x14ac:dyDescent="0.3">
      <c r="A391" s="108"/>
      <c r="B391" s="8">
        <v>34</v>
      </c>
      <c r="C391" s="13"/>
      <c r="D391" s="13" t="s">
        <v>32</v>
      </c>
      <c r="E391" s="14">
        <v>1000</v>
      </c>
      <c r="F391" s="14">
        <v>0</v>
      </c>
      <c r="G391" s="15">
        <f>E391+F391</f>
        <v>1000</v>
      </c>
    </row>
    <row r="392" spans="1:9" x14ac:dyDescent="0.3">
      <c r="A392" s="2"/>
      <c r="B392" s="26"/>
      <c r="E392" s="5"/>
      <c r="F392" s="14"/>
      <c r="G392" s="15"/>
    </row>
    <row r="393" spans="1:9" x14ac:dyDescent="0.3">
      <c r="A393" s="127"/>
      <c r="B393" s="126">
        <v>4</v>
      </c>
      <c r="C393" s="132"/>
      <c r="D393" s="132" t="s">
        <v>463</v>
      </c>
      <c r="E393" s="133">
        <f>E394</f>
        <v>190000</v>
      </c>
      <c r="F393" s="133">
        <f>F394</f>
        <v>-90000</v>
      </c>
      <c r="G393" s="220">
        <f>E393+F393</f>
        <v>100000</v>
      </c>
    </row>
    <row r="394" spans="1:9" ht="28.8" x14ac:dyDescent="0.3">
      <c r="A394" s="108"/>
      <c r="B394" s="8">
        <v>42</v>
      </c>
      <c r="C394" s="13"/>
      <c r="D394" s="109" t="s">
        <v>151</v>
      </c>
      <c r="E394" s="14">
        <v>190000</v>
      </c>
      <c r="F394" s="14">
        <v>-90000</v>
      </c>
      <c r="G394" s="15">
        <f>E394+F394</f>
        <v>100000</v>
      </c>
    </row>
    <row r="395" spans="1:9" x14ac:dyDescent="0.3">
      <c r="A395" s="2"/>
      <c r="E395" s="5"/>
      <c r="F395" s="14"/>
      <c r="G395" s="15"/>
    </row>
    <row r="396" spans="1:9" x14ac:dyDescent="0.3">
      <c r="A396" s="103" t="s">
        <v>136</v>
      </c>
      <c r="B396" s="104"/>
      <c r="C396" s="104" t="s">
        <v>244</v>
      </c>
      <c r="D396" s="104" t="s">
        <v>245</v>
      </c>
      <c r="E396" s="120">
        <f>E400+E404</f>
        <v>45000</v>
      </c>
      <c r="F396" s="120">
        <f>F400+F404</f>
        <v>-5000</v>
      </c>
      <c r="G396" s="209">
        <f>E396+F396</f>
        <v>40000</v>
      </c>
    </row>
    <row r="397" spans="1:9" x14ac:dyDescent="0.3">
      <c r="A397" s="106" t="s">
        <v>137</v>
      </c>
      <c r="B397" s="107">
        <v>32</v>
      </c>
      <c r="C397" s="107"/>
      <c r="D397" s="107" t="s">
        <v>64</v>
      </c>
      <c r="E397" s="121"/>
      <c r="F397" s="133"/>
      <c r="G397" s="220"/>
    </row>
    <row r="398" spans="1:9" x14ac:dyDescent="0.3">
      <c r="A398" s="106" t="s">
        <v>154</v>
      </c>
      <c r="B398" s="107">
        <v>11</v>
      </c>
      <c r="C398" s="107"/>
      <c r="D398" s="107" t="s">
        <v>43</v>
      </c>
      <c r="E398" s="121">
        <v>45000</v>
      </c>
      <c r="F398" s="121">
        <f>G398-E398</f>
        <v>-5000</v>
      </c>
      <c r="G398" s="208">
        <v>40000</v>
      </c>
    </row>
    <row r="399" spans="1:9" x14ac:dyDescent="0.3">
      <c r="A399" s="2"/>
      <c r="E399" s="5"/>
      <c r="F399" s="14"/>
      <c r="G399" s="15"/>
    </row>
    <row r="400" spans="1:9" x14ac:dyDescent="0.3">
      <c r="A400" s="136"/>
      <c r="B400" s="126">
        <v>3</v>
      </c>
      <c r="C400" s="126"/>
      <c r="D400" s="137" t="s">
        <v>4</v>
      </c>
      <c r="E400" s="139">
        <f>E401+E402</f>
        <v>45000</v>
      </c>
      <c r="F400" s="139">
        <f>F401+F402</f>
        <v>-5000</v>
      </c>
      <c r="G400" s="224">
        <f>G401+G402</f>
        <v>40000</v>
      </c>
    </row>
    <row r="401" spans="1:7" x14ac:dyDescent="0.3">
      <c r="A401" s="108"/>
      <c r="B401" s="8">
        <v>32</v>
      </c>
      <c r="C401" s="13"/>
      <c r="D401" s="13" t="s">
        <v>31</v>
      </c>
      <c r="E401" s="14">
        <v>20000</v>
      </c>
      <c r="F401" s="14">
        <v>-15000</v>
      </c>
      <c r="G401" s="15">
        <f>E401+F401</f>
        <v>5000</v>
      </c>
    </row>
    <row r="402" spans="1:7" x14ac:dyDescent="0.3">
      <c r="A402" s="108"/>
      <c r="B402" s="8">
        <v>38</v>
      </c>
      <c r="C402" s="13"/>
      <c r="D402" s="13" t="s">
        <v>155</v>
      </c>
      <c r="E402" s="14">
        <v>25000</v>
      </c>
      <c r="F402" s="14">
        <v>10000</v>
      </c>
      <c r="G402" s="15">
        <f>E402+F402</f>
        <v>35000</v>
      </c>
    </row>
    <row r="403" spans="1:7" x14ac:dyDescent="0.3">
      <c r="A403" s="108"/>
      <c r="B403" s="8"/>
      <c r="C403" s="13"/>
      <c r="D403" s="13"/>
      <c r="E403" s="14"/>
      <c r="F403" s="14"/>
      <c r="G403" s="15"/>
    </row>
    <row r="404" spans="1:7" x14ac:dyDescent="0.3">
      <c r="A404" s="108"/>
      <c r="B404" s="126">
        <v>4</v>
      </c>
      <c r="C404" s="132"/>
      <c r="D404" s="132" t="s">
        <v>463</v>
      </c>
      <c r="E404" s="14">
        <f>E405</f>
        <v>0</v>
      </c>
      <c r="F404" s="14">
        <f>F405</f>
        <v>0</v>
      </c>
      <c r="G404" s="15">
        <f>G405</f>
        <v>0</v>
      </c>
    </row>
    <row r="405" spans="1:7" ht="28.8" x14ac:dyDescent="0.3">
      <c r="A405" s="108"/>
      <c r="B405" s="8">
        <v>42</v>
      </c>
      <c r="C405" s="13"/>
      <c r="D405" s="109" t="s">
        <v>151</v>
      </c>
      <c r="E405" s="14">
        <v>0</v>
      </c>
      <c r="F405" s="14">
        <v>0</v>
      </c>
      <c r="G405" s="15">
        <f>E405+F405</f>
        <v>0</v>
      </c>
    </row>
    <row r="406" spans="1:7" x14ac:dyDescent="0.3">
      <c r="A406" s="2"/>
      <c r="E406" s="5"/>
      <c r="F406" s="14"/>
      <c r="G406" s="15"/>
    </row>
    <row r="407" spans="1:7" x14ac:dyDescent="0.3">
      <c r="A407" s="111" t="s">
        <v>132</v>
      </c>
      <c r="B407" s="112"/>
      <c r="C407" s="112">
        <v>1008</v>
      </c>
      <c r="D407" s="112" t="s">
        <v>246</v>
      </c>
      <c r="E407" s="123">
        <f>E409+E416+E423+E430+E437+E444+E451</f>
        <v>177000</v>
      </c>
      <c r="F407" s="123">
        <f>F409+F416+F423+F430+F437+F444+F451</f>
        <v>-18000</v>
      </c>
      <c r="G407" s="210">
        <f>G409+G416+G423+G430+G437+G444+G451</f>
        <v>159000</v>
      </c>
    </row>
    <row r="408" spans="1:7" x14ac:dyDescent="0.3">
      <c r="A408" s="2"/>
      <c r="E408" s="5"/>
      <c r="F408" s="14"/>
      <c r="G408" s="15"/>
    </row>
    <row r="409" spans="1:7" x14ac:dyDescent="0.3">
      <c r="A409" s="103" t="s">
        <v>136</v>
      </c>
      <c r="B409" s="104"/>
      <c r="C409" s="104" t="s">
        <v>247</v>
      </c>
      <c r="D409" s="104" t="s">
        <v>248</v>
      </c>
      <c r="E409" s="120">
        <f>E413</f>
        <v>50000</v>
      </c>
      <c r="F409" s="120">
        <f>F413</f>
        <v>0</v>
      </c>
      <c r="G409" s="209">
        <f>G413</f>
        <v>50000</v>
      </c>
    </row>
    <row r="410" spans="1:7" x14ac:dyDescent="0.3">
      <c r="A410" s="106" t="s">
        <v>137</v>
      </c>
      <c r="B410" s="107">
        <v>84</v>
      </c>
      <c r="C410" s="107"/>
      <c r="D410" s="107" t="s">
        <v>106</v>
      </c>
      <c r="E410" s="121"/>
      <c r="F410" s="133"/>
      <c r="G410" s="220"/>
    </row>
    <row r="411" spans="1:7" x14ac:dyDescent="0.3">
      <c r="A411" s="106" t="s">
        <v>154</v>
      </c>
      <c r="B411" s="107">
        <v>11</v>
      </c>
      <c r="C411" s="107"/>
      <c r="D411" s="107" t="s">
        <v>43</v>
      </c>
      <c r="E411" s="121">
        <v>50000</v>
      </c>
      <c r="F411" s="121">
        <v>0</v>
      </c>
      <c r="G411" s="208">
        <v>50000</v>
      </c>
    </row>
    <row r="412" spans="1:7" x14ac:dyDescent="0.3">
      <c r="A412" s="2"/>
      <c r="E412" s="5"/>
      <c r="F412" s="14"/>
      <c r="G412" s="15"/>
    </row>
    <row r="413" spans="1:7" x14ac:dyDescent="0.3">
      <c r="A413" s="127"/>
      <c r="B413" s="126">
        <v>3</v>
      </c>
      <c r="C413" s="132"/>
      <c r="D413" s="132" t="s">
        <v>4</v>
      </c>
      <c r="E413" s="133">
        <f>E414</f>
        <v>50000</v>
      </c>
      <c r="F413" s="133">
        <f>F414</f>
        <v>0</v>
      </c>
      <c r="G413" s="220">
        <f>E413+F413</f>
        <v>50000</v>
      </c>
    </row>
    <row r="414" spans="1:7" x14ac:dyDescent="0.3">
      <c r="A414" s="108"/>
      <c r="B414" s="8">
        <v>38</v>
      </c>
      <c r="C414" s="13"/>
      <c r="D414" s="13" t="s">
        <v>155</v>
      </c>
      <c r="E414" s="14">
        <v>50000</v>
      </c>
      <c r="F414" s="14">
        <v>0</v>
      </c>
      <c r="G414" s="15">
        <f>E414+F414</f>
        <v>50000</v>
      </c>
    </row>
    <row r="415" spans="1:7" x14ac:dyDescent="0.3">
      <c r="A415" s="2"/>
      <c r="E415" s="5"/>
      <c r="F415" s="14"/>
      <c r="G415" s="15"/>
    </row>
    <row r="416" spans="1:7" x14ac:dyDescent="0.3">
      <c r="A416" s="103" t="s">
        <v>136</v>
      </c>
      <c r="B416" s="104"/>
      <c r="C416" s="104" t="s">
        <v>249</v>
      </c>
      <c r="D416" s="104" t="s">
        <v>250</v>
      </c>
      <c r="E416" s="120">
        <f>E420</f>
        <v>10000</v>
      </c>
      <c r="F416" s="120">
        <f>F420</f>
        <v>-10000</v>
      </c>
      <c r="G416" s="209">
        <f>G420</f>
        <v>0</v>
      </c>
    </row>
    <row r="417" spans="1:7" x14ac:dyDescent="0.3">
      <c r="A417" s="106" t="s">
        <v>137</v>
      </c>
      <c r="B417" s="107">
        <v>84</v>
      </c>
      <c r="C417" s="107"/>
      <c r="D417" s="107" t="s">
        <v>106</v>
      </c>
      <c r="E417" s="121"/>
      <c r="F417" s="133"/>
      <c r="G417" s="220"/>
    </row>
    <row r="418" spans="1:7" x14ac:dyDescent="0.3">
      <c r="A418" s="106" t="s">
        <v>154</v>
      </c>
      <c r="B418" s="107">
        <v>11</v>
      </c>
      <c r="C418" s="107"/>
      <c r="D418" s="107" t="s">
        <v>43</v>
      </c>
      <c r="E418" s="121">
        <v>10000</v>
      </c>
      <c r="F418" s="121">
        <v>-10000</v>
      </c>
      <c r="G418" s="208">
        <v>0</v>
      </c>
    </row>
    <row r="419" spans="1:7" x14ac:dyDescent="0.3">
      <c r="A419" s="2"/>
      <c r="E419" s="5"/>
      <c r="F419" s="14"/>
      <c r="G419" s="15"/>
    </row>
    <row r="420" spans="1:7" x14ac:dyDescent="0.3">
      <c r="A420" s="127"/>
      <c r="B420" s="126">
        <v>3</v>
      </c>
      <c r="C420" s="132"/>
      <c r="D420" s="132" t="s">
        <v>4</v>
      </c>
      <c r="E420" s="133">
        <f>E421</f>
        <v>10000</v>
      </c>
      <c r="F420" s="133">
        <f>F421</f>
        <v>-10000</v>
      </c>
      <c r="G420" s="220">
        <f>E420+F420</f>
        <v>0</v>
      </c>
    </row>
    <row r="421" spans="1:7" x14ac:dyDescent="0.3">
      <c r="A421" s="108"/>
      <c r="B421" s="8">
        <v>38</v>
      </c>
      <c r="C421" s="13"/>
      <c r="D421" s="13" t="s">
        <v>155</v>
      </c>
      <c r="E421" s="14">
        <v>10000</v>
      </c>
      <c r="F421" s="14">
        <v>-10000</v>
      </c>
      <c r="G421" s="15">
        <f>E421+F421</f>
        <v>0</v>
      </c>
    </row>
    <row r="422" spans="1:7" x14ac:dyDescent="0.3">
      <c r="A422" s="2"/>
      <c r="E422" s="5"/>
      <c r="F422" s="14"/>
      <c r="G422" s="15"/>
    </row>
    <row r="423" spans="1:7" x14ac:dyDescent="0.3">
      <c r="A423" s="103" t="s">
        <v>136</v>
      </c>
      <c r="B423" s="104"/>
      <c r="C423" s="104" t="s">
        <v>251</v>
      </c>
      <c r="D423" s="104" t="s">
        <v>252</v>
      </c>
      <c r="E423" s="120">
        <f>E427</f>
        <v>60000</v>
      </c>
      <c r="F423" s="120">
        <f>F427</f>
        <v>0</v>
      </c>
      <c r="G423" s="209">
        <f>G427</f>
        <v>60000</v>
      </c>
    </row>
    <row r="424" spans="1:7" x14ac:dyDescent="0.3">
      <c r="A424" s="106" t="s">
        <v>137</v>
      </c>
      <c r="B424" s="107">
        <v>47</v>
      </c>
      <c r="C424" s="107"/>
      <c r="D424" s="107" t="s">
        <v>72</v>
      </c>
      <c r="E424" s="121"/>
      <c r="F424" s="133"/>
      <c r="G424" s="220"/>
    </row>
    <row r="425" spans="1:7" x14ac:dyDescent="0.3">
      <c r="A425" s="106" t="s">
        <v>154</v>
      </c>
      <c r="B425" s="107">
        <v>11</v>
      </c>
      <c r="C425" s="107"/>
      <c r="D425" s="107" t="s">
        <v>43</v>
      </c>
      <c r="E425" s="121">
        <v>60000</v>
      </c>
      <c r="F425" s="121">
        <v>0</v>
      </c>
      <c r="G425" s="208">
        <v>60000</v>
      </c>
    </row>
    <row r="426" spans="1:7" x14ac:dyDescent="0.3">
      <c r="A426" s="2"/>
      <c r="E426" s="5"/>
      <c r="F426" s="14"/>
      <c r="G426" s="15"/>
    </row>
    <row r="427" spans="1:7" x14ac:dyDescent="0.3">
      <c r="A427" s="127"/>
      <c r="B427" s="126">
        <v>3</v>
      </c>
      <c r="C427" s="132"/>
      <c r="D427" s="132" t="s">
        <v>4</v>
      </c>
      <c r="E427" s="133">
        <f>E428</f>
        <v>60000</v>
      </c>
      <c r="F427" s="133">
        <v>0</v>
      </c>
      <c r="G427" s="220">
        <f>E427+F427</f>
        <v>60000</v>
      </c>
    </row>
    <row r="428" spans="1:7" x14ac:dyDescent="0.3">
      <c r="A428" s="108"/>
      <c r="B428" s="8">
        <v>38</v>
      </c>
      <c r="C428" s="13"/>
      <c r="D428" s="13" t="s">
        <v>155</v>
      </c>
      <c r="E428" s="14">
        <v>60000</v>
      </c>
      <c r="F428" s="14">
        <v>0</v>
      </c>
      <c r="G428" s="15">
        <f>E428+F428</f>
        <v>60000</v>
      </c>
    </row>
    <row r="429" spans="1:7" x14ac:dyDescent="0.3">
      <c r="A429" s="2"/>
      <c r="E429" s="5"/>
      <c r="F429" s="14"/>
      <c r="G429" s="15"/>
    </row>
    <row r="430" spans="1:7" x14ac:dyDescent="0.3">
      <c r="A430" s="103" t="s">
        <v>136</v>
      </c>
      <c r="B430" s="104"/>
      <c r="C430" s="104" t="s">
        <v>253</v>
      </c>
      <c r="D430" s="104" t="s">
        <v>254</v>
      </c>
      <c r="E430" s="120">
        <f>E434</f>
        <v>40000</v>
      </c>
      <c r="F430" s="120">
        <f>F434</f>
        <v>0</v>
      </c>
      <c r="G430" s="209">
        <f>E430+F430</f>
        <v>40000</v>
      </c>
    </row>
    <row r="431" spans="1:7" x14ac:dyDescent="0.3">
      <c r="A431" s="106" t="s">
        <v>137</v>
      </c>
      <c r="B431" s="107">
        <v>84</v>
      </c>
      <c r="C431" s="107"/>
      <c r="D431" s="107" t="s">
        <v>106</v>
      </c>
      <c r="E431" s="121"/>
      <c r="F431" s="133"/>
      <c r="G431" s="220"/>
    </row>
    <row r="432" spans="1:7" x14ac:dyDescent="0.3">
      <c r="A432" s="106" t="s">
        <v>154</v>
      </c>
      <c r="B432" s="107">
        <v>11</v>
      </c>
      <c r="C432" s="107"/>
      <c r="D432" s="107" t="s">
        <v>43</v>
      </c>
      <c r="E432" s="121">
        <v>40000</v>
      </c>
      <c r="F432" s="121">
        <v>0</v>
      </c>
      <c r="G432" s="208">
        <v>40000</v>
      </c>
    </row>
    <row r="433" spans="1:7" x14ac:dyDescent="0.3">
      <c r="A433" s="2"/>
      <c r="E433" s="5"/>
      <c r="F433" s="14"/>
      <c r="G433" s="15"/>
    </row>
    <row r="434" spans="1:7" x14ac:dyDescent="0.3">
      <c r="A434" s="127"/>
      <c r="B434" s="126">
        <v>3</v>
      </c>
      <c r="C434" s="132"/>
      <c r="D434" s="132" t="s">
        <v>4</v>
      </c>
      <c r="E434" s="133">
        <f>E435</f>
        <v>40000</v>
      </c>
      <c r="F434" s="133">
        <f>F435</f>
        <v>0</v>
      </c>
      <c r="G434" s="220">
        <f>E434+F434</f>
        <v>40000</v>
      </c>
    </row>
    <row r="435" spans="1:7" x14ac:dyDescent="0.3">
      <c r="A435" s="108"/>
      <c r="B435" s="8">
        <v>38</v>
      </c>
      <c r="C435" s="13"/>
      <c r="D435" s="13" t="s">
        <v>155</v>
      </c>
      <c r="E435" s="14">
        <v>40000</v>
      </c>
      <c r="F435" s="14">
        <v>0</v>
      </c>
      <c r="G435" s="15">
        <f>E435+F435</f>
        <v>40000</v>
      </c>
    </row>
    <row r="436" spans="1:7" x14ac:dyDescent="0.3">
      <c r="A436" s="2"/>
      <c r="E436" s="5"/>
      <c r="F436" s="14"/>
      <c r="G436" s="15"/>
    </row>
    <row r="437" spans="1:7" x14ac:dyDescent="0.3">
      <c r="A437" s="103" t="s">
        <v>136</v>
      </c>
      <c r="B437" s="104"/>
      <c r="C437" s="104" t="s">
        <v>255</v>
      </c>
      <c r="D437" s="104" t="s">
        <v>256</v>
      </c>
      <c r="E437" s="120">
        <f>E441</f>
        <v>0</v>
      </c>
      <c r="F437" s="120">
        <f>F441</f>
        <v>0</v>
      </c>
      <c r="G437" s="209">
        <f>G441</f>
        <v>0</v>
      </c>
    </row>
    <row r="438" spans="1:7" x14ac:dyDescent="0.3">
      <c r="A438" s="106" t="s">
        <v>137</v>
      </c>
      <c r="B438" s="107">
        <v>84</v>
      </c>
      <c r="C438" s="107"/>
      <c r="D438" s="107" t="s">
        <v>106</v>
      </c>
      <c r="E438" s="121"/>
      <c r="F438" s="133"/>
      <c r="G438" s="220"/>
    </row>
    <row r="439" spans="1:7" x14ac:dyDescent="0.3">
      <c r="A439" s="106" t="s">
        <v>154</v>
      </c>
      <c r="B439" s="107">
        <v>11</v>
      </c>
      <c r="C439" s="107"/>
      <c r="D439" s="107" t="s">
        <v>43</v>
      </c>
      <c r="E439" s="121">
        <v>0</v>
      </c>
      <c r="F439" s="121">
        <v>0</v>
      </c>
      <c r="G439" s="208">
        <v>0</v>
      </c>
    </row>
    <row r="440" spans="1:7" x14ac:dyDescent="0.3">
      <c r="A440" s="2"/>
      <c r="E440" s="5"/>
      <c r="F440" s="14"/>
      <c r="G440" s="15"/>
    </row>
    <row r="441" spans="1:7" x14ac:dyDescent="0.3">
      <c r="A441" s="127"/>
      <c r="B441" s="126">
        <v>3</v>
      </c>
      <c r="C441" s="132"/>
      <c r="D441" s="132" t="s">
        <v>4</v>
      </c>
      <c r="E441" s="133">
        <f>E442</f>
        <v>0</v>
      </c>
      <c r="F441" s="133">
        <v>0</v>
      </c>
      <c r="G441" s="220">
        <f>E441+F441</f>
        <v>0</v>
      </c>
    </row>
    <row r="442" spans="1:7" x14ac:dyDescent="0.3">
      <c r="A442" s="108"/>
      <c r="B442" s="8">
        <v>38</v>
      </c>
      <c r="C442" s="13"/>
      <c r="D442" s="13" t="s">
        <v>155</v>
      </c>
      <c r="E442" s="14">
        <v>0</v>
      </c>
      <c r="F442" s="14">
        <v>0</v>
      </c>
      <c r="G442" s="15">
        <f>E442+F442</f>
        <v>0</v>
      </c>
    </row>
    <row r="443" spans="1:7" x14ac:dyDescent="0.3">
      <c r="A443" s="2"/>
      <c r="E443" s="5"/>
      <c r="F443" s="14"/>
      <c r="G443" s="15"/>
    </row>
    <row r="444" spans="1:7" x14ac:dyDescent="0.3">
      <c r="A444" s="103" t="s">
        <v>136</v>
      </c>
      <c r="B444" s="104"/>
      <c r="C444" s="104" t="s">
        <v>257</v>
      </c>
      <c r="D444" s="104" t="s">
        <v>258</v>
      </c>
      <c r="E444" s="120">
        <f>E448</f>
        <v>7000</v>
      </c>
      <c r="F444" s="120">
        <f>F448</f>
        <v>0</v>
      </c>
      <c r="G444" s="209">
        <f>G448</f>
        <v>7000</v>
      </c>
    </row>
    <row r="445" spans="1:7" x14ac:dyDescent="0.3">
      <c r="A445" s="106" t="s">
        <v>137</v>
      </c>
      <c r="B445" s="107">
        <v>84</v>
      </c>
      <c r="C445" s="107"/>
      <c r="D445" s="107" t="s">
        <v>106</v>
      </c>
      <c r="E445" s="121"/>
      <c r="F445" s="133"/>
      <c r="G445" s="220"/>
    </row>
    <row r="446" spans="1:7" x14ac:dyDescent="0.3">
      <c r="A446" s="106" t="s">
        <v>154</v>
      </c>
      <c r="B446" s="107">
        <v>11</v>
      </c>
      <c r="C446" s="107"/>
      <c r="D446" s="107" t="s">
        <v>43</v>
      </c>
      <c r="E446" s="121">
        <v>7000</v>
      </c>
      <c r="F446" s="121">
        <v>0</v>
      </c>
      <c r="G446" s="208">
        <v>7000</v>
      </c>
    </row>
    <row r="447" spans="1:7" x14ac:dyDescent="0.3">
      <c r="A447" s="2"/>
      <c r="E447" s="5"/>
      <c r="F447" s="14"/>
      <c r="G447" s="15"/>
    </row>
    <row r="448" spans="1:7" x14ac:dyDescent="0.3">
      <c r="A448" s="127"/>
      <c r="B448" s="126">
        <v>3</v>
      </c>
      <c r="C448" s="132"/>
      <c r="D448" s="132" t="s">
        <v>4</v>
      </c>
      <c r="E448" s="133">
        <f>E449</f>
        <v>7000</v>
      </c>
      <c r="F448" s="133">
        <v>0</v>
      </c>
      <c r="G448" s="220">
        <f>E448+F448</f>
        <v>7000</v>
      </c>
    </row>
    <row r="449" spans="1:7" x14ac:dyDescent="0.3">
      <c r="A449" s="108"/>
      <c r="B449" s="8">
        <v>38</v>
      </c>
      <c r="C449" s="13"/>
      <c r="D449" s="13" t="s">
        <v>155</v>
      </c>
      <c r="E449" s="14">
        <v>7000</v>
      </c>
      <c r="F449" s="14">
        <v>0</v>
      </c>
      <c r="G449" s="15">
        <f>E449+F449</f>
        <v>7000</v>
      </c>
    </row>
    <row r="450" spans="1:7" x14ac:dyDescent="0.3">
      <c r="A450" s="2"/>
      <c r="E450" s="5"/>
      <c r="F450" s="14"/>
      <c r="G450" s="15"/>
    </row>
    <row r="451" spans="1:7" x14ac:dyDescent="0.3">
      <c r="A451" s="103" t="s">
        <v>136</v>
      </c>
      <c r="B451" s="104"/>
      <c r="C451" s="104" t="s">
        <v>259</v>
      </c>
      <c r="D451" s="104" t="s">
        <v>260</v>
      </c>
      <c r="E451" s="120">
        <f>E455</f>
        <v>10000</v>
      </c>
      <c r="F451" s="120">
        <f>F455</f>
        <v>-8000</v>
      </c>
      <c r="G451" s="209">
        <f>E451+F451</f>
        <v>2000</v>
      </c>
    </row>
    <row r="452" spans="1:7" x14ac:dyDescent="0.3">
      <c r="A452" s="106" t="s">
        <v>137</v>
      </c>
      <c r="B452" s="107">
        <v>75</v>
      </c>
      <c r="C452" s="107"/>
      <c r="D452" s="107" t="s">
        <v>88</v>
      </c>
      <c r="E452" s="121"/>
      <c r="F452" s="133"/>
      <c r="G452" s="220"/>
    </row>
    <row r="453" spans="1:7" x14ac:dyDescent="0.3">
      <c r="A453" s="106" t="s">
        <v>154</v>
      </c>
      <c r="B453" s="107">
        <v>11</v>
      </c>
      <c r="C453" s="107"/>
      <c r="D453" s="107" t="s">
        <v>43</v>
      </c>
      <c r="E453" s="121">
        <v>10000</v>
      </c>
      <c r="F453" s="121">
        <f>G453-E453</f>
        <v>-8000</v>
      </c>
      <c r="G453" s="208">
        <v>2000</v>
      </c>
    </row>
    <row r="454" spans="1:7" x14ac:dyDescent="0.3">
      <c r="A454" s="2"/>
      <c r="E454" s="5"/>
      <c r="F454" s="14"/>
      <c r="G454" s="15"/>
    </row>
    <row r="455" spans="1:7" x14ac:dyDescent="0.3">
      <c r="A455" s="127"/>
      <c r="B455" s="126">
        <v>3</v>
      </c>
      <c r="C455" s="132"/>
      <c r="D455" s="132" t="s">
        <v>4</v>
      </c>
      <c r="E455" s="133">
        <f>E456</f>
        <v>10000</v>
      </c>
      <c r="F455" s="133">
        <v>-8000</v>
      </c>
      <c r="G455" s="220">
        <f>E455+F455</f>
        <v>2000</v>
      </c>
    </row>
    <row r="456" spans="1:7" x14ac:dyDescent="0.3">
      <c r="A456" s="108"/>
      <c r="B456" s="8">
        <v>38</v>
      </c>
      <c r="C456" s="13"/>
      <c r="D456" s="13" t="s">
        <v>155</v>
      </c>
      <c r="E456" s="14">
        <v>10000</v>
      </c>
      <c r="F456" s="14">
        <v>-8000</v>
      </c>
      <c r="G456" s="15">
        <f>E456+F456</f>
        <v>2000</v>
      </c>
    </row>
    <row r="457" spans="1:7" x14ac:dyDescent="0.3">
      <c r="A457" s="2"/>
      <c r="E457" s="5"/>
      <c r="F457" s="14"/>
      <c r="G457" s="15"/>
    </row>
    <row r="458" spans="1:7" x14ac:dyDescent="0.3">
      <c r="A458" s="111" t="s">
        <v>132</v>
      </c>
      <c r="B458" s="112"/>
      <c r="C458" s="112">
        <v>1009</v>
      </c>
      <c r="D458" s="112" t="s">
        <v>261</v>
      </c>
      <c r="E458" s="123">
        <f>E460+E467+E474+E481</f>
        <v>299000</v>
      </c>
      <c r="F458" s="123">
        <f>F460+F467+F474+F481</f>
        <v>-5000</v>
      </c>
      <c r="G458" s="210">
        <f>G460+G467+G474+G481</f>
        <v>294000</v>
      </c>
    </row>
    <row r="459" spans="1:7" x14ac:dyDescent="0.3">
      <c r="A459" s="2"/>
      <c r="E459" s="5"/>
      <c r="F459" s="14"/>
      <c r="G459" s="15"/>
    </row>
    <row r="460" spans="1:7" ht="43.2" x14ac:dyDescent="0.3">
      <c r="A460" s="103" t="s">
        <v>136</v>
      </c>
      <c r="B460" s="104"/>
      <c r="C460" s="104" t="s">
        <v>262</v>
      </c>
      <c r="D460" s="105" t="s">
        <v>263</v>
      </c>
      <c r="E460" s="120">
        <f>E464</f>
        <v>59000</v>
      </c>
      <c r="F460" s="120">
        <f>F464</f>
        <v>-5000</v>
      </c>
      <c r="G460" s="209">
        <f>G464</f>
        <v>54000</v>
      </c>
    </row>
    <row r="461" spans="1:7" x14ac:dyDescent="0.3">
      <c r="A461" s="106" t="s">
        <v>137</v>
      </c>
      <c r="B461" s="107">
        <v>61</v>
      </c>
      <c r="C461" s="107"/>
      <c r="D461" s="107" t="s">
        <v>86</v>
      </c>
      <c r="E461" s="121"/>
      <c r="F461" s="133"/>
      <c r="G461" s="220"/>
    </row>
    <row r="462" spans="1:7" x14ac:dyDescent="0.3">
      <c r="A462" s="106" t="s">
        <v>154</v>
      </c>
      <c r="B462" s="107">
        <v>11</v>
      </c>
      <c r="C462" s="107"/>
      <c r="D462" s="107" t="s">
        <v>43</v>
      </c>
      <c r="E462" s="121">
        <v>59000</v>
      </c>
      <c r="F462" s="121">
        <f>G462-E462</f>
        <v>-5000</v>
      </c>
      <c r="G462" s="208">
        <v>54000</v>
      </c>
    </row>
    <row r="463" spans="1:7" x14ac:dyDescent="0.3">
      <c r="A463" s="2"/>
      <c r="E463" s="5"/>
      <c r="F463" s="14"/>
      <c r="G463" s="15"/>
    </row>
    <row r="464" spans="1:7" x14ac:dyDescent="0.3">
      <c r="A464" s="127"/>
      <c r="B464" s="126">
        <v>3</v>
      </c>
      <c r="C464" s="132"/>
      <c r="D464" s="132" t="s">
        <v>4</v>
      </c>
      <c r="E464" s="133">
        <f>E465</f>
        <v>59000</v>
      </c>
      <c r="F464" s="133">
        <v>-5000</v>
      </c>
      <c r="G464" s="220">
        <f>E464+F464</f>
        <v>54000</v>
      </c>
    </row>
    <row r="465" spans="1:7" x14ac:dyDescent="0.3">
      <c r="A465" s="108"/>
      <c r="B465" s="8">
        <v>38</v>
      </c>
      <c r="C465" s="13"/>
      <c r="D465" s="13" t="s">
        <v>36</v>
      </c>
      <c r="E465" s="14">
        <v>59000</v>
      </c>
      <c r="F465" s="14">
        <v>-5000</v>
      </c>
      <c r="G465" s="15">
        <f>E465+F465</f>
        <v>54000</v>
      </c>
    </row>
    <row r="466" spans="1:7" x14ac:dyDescent="0.3">
      <c r="A466" s="2"/>
      <c r="E466" s="5"/>
      <c r="F466" s="14"/>
      <c r="G466" s="15"/>
    </row>
    <row r="467" spans="1:7" ht="28.8" x14ac:dyDescent="0.3">
      <c r="A467" s="103" t="s">
        <v>136</v>
      </c>
      <c r="B467" s="104"/>
      <c r="C467" s="104" t="s">
        <v>264</v>
      </c>
      <c r="D467" s="105" t="s">
        <v>265</v>
      </c>
      <c r="E467" s="120">
        <f>E471</f>
        <v>70000</v>
      </c>
      <c r="F467" s="120">
        <f>F471</f>
        <v>0</v>
      </c>
      <c r="G467" s="209">
        <f>G471</f>
        <v>70000</v>
      </c>
    </row>
    <row r="468" spans="1:7" x14ac:dyDescent="0.3">
      <c r="A468" s="106" t="s">
        <v>137</v>
      </c>
      <c r="B468" s="107">
        <v>61</v>
      </c>
      <c r="C468" s="107"/>
      <c r="D468" s="107" t="s">
        <v>86</v>
      </c>
      <c r="E468" s="121"/>
      <c r="F468" s="133"/>
      <c r="G468" s="220"/>
    </row>
    <row r="469" spans="1:7" x14ac:dyDescent="0.3">
      <c r="A469" s="106" t="s">
        <v>154</v>
      </c>
      <c r="B469" s="107">
        <v>11</v>
      </c>
      <c r="C469" s="107"/>
      <c r="D469" s="107" t="s">
        <v>43</v>
      </c>
      <c r="E469" s="121">
        <v>70000</v>
      </c>
      <c r="F469" s="121">
        <v>0</v>
      </c>
      <c r="G469" s="208">
        <v>70000</v>
      </c>
    </row>
    <row r="470" spans="1:7" x14ac:dyDescent="0.3">
      <c r="A470" s="2"/>
      <c r="E470" s="5"/>
      <c r="F470" s="14"/>
      <c r="G470" s="15"/>
    </row>
    <row r="471" spans="1:7" x14ac:dyDescent="0.3">
      <c r="A471" s="127"/>
      <c r="B471" s="126">
        <v>3</v>
      </c>
      <c r="C471" s="132"/>
      <c r="D471" s="132" t="s">
        <v>4</v>
      </c>
      <c r="E471" s="133">
        <f>E472</f>
        <v>70000</v>
      </c>
      <c r="F471" s="133">
        <v>0</v>
      </c>
      <c r="G471" s="220">
        <f>E471+F471</f>
        <v>70000</v>
      </c>
    </row>
    <row r="472" spans="1:7" x14ac:dyDescent="0.3">
      <c r="A472" s="108"/>
      <c r="B472" s="8">
        <v>38</v>
      </c>
      <c r="C472" s="13"/>
      <c r="D472" s="13" t="s">
        <v>36</v>
      </c>
      <c r="E472" s="14">
        <v>70000</v>
      </c>
      <c r="F472" s="14">
        <v>0</v>
      </c>
      <c r="G472" s="15">
        <f>E472+F472</f>
        <v>70000</v>
      </c>
    </row>
    <row r="473" spans="1:7" x14ac:dyDescent="0.3">
      <c r="A473" s="2"/>
      <c r="E473" s="5"/>
      <c r="F473" s="14"/>
      <c r="G473" s="15"/>
    </row>
    <row r="474" spans="1:7" ht="43.2" x14ac:dyDescent="0.3">
      <c r="A474" s="103" t="s">
        <v>136</v>
      </c>
      <c r="B474" s="104"/>
      <c r="C474" s="104" t="s">
        <v>266</v>
      </c>
      <c r="D474" s="105" t="s">
        <v>267</v>
      </c>
      <c r="E474" s="120">
        <f>E478</f>
        <v>145000</v>
      </c>
      <c r="F474" s="120">
        <f>F478</f>
        <v>0</v>
      </c>
      <c r="G474" s="209">
        <f>E474+F474</f>
        <v>145000</v>
      </c>
    </row>
    <row r="475" spans="1:7" x14ac:dyDescent="0.3">
      <c r="A475" s="106" t="s">
        <v>137</v>
      </c>
      <c r="B475" s="107">
        <v>61</v>
      </c>
      <c r="C475" s="107"/>
      <c r="D475" s="107" t="s">
        <v>86</v>
      </c>
      <c r="E475" s="5"/>
      <c r="F475" s="14"/>
      <c r="G475" s="15"/>
    </row>
    <row r="476" spans="1:7" x14ac:dyDescent="0.3">
      <c r="A476" s="106" t="s">
        <v>154</v>
      </c>
      <c r="B476" s="107">
        <v>11</v>
      </c>
      <c r="C476" s="107"/>
      <c r="D476" s="107" t="s">
        <v>43</v>
      </c>
      <c r="E476" s="5">
        <v>145000</v>
      </c>
      <c r="F476" s="5">
        <v>0</v>
      </c>
      <c r="G476" s="6">
        <v>145000</v>
      </c>
    </row>
    <row r="477" spans="1:7" x14ac:dyDescent="0.3">
      <c r="A477" s="2"/>
      <c r="E477" s="5"/>
      <c r="F477" s="14"/>
      <c r="G477" s="15"/>
    </row>
    <row r="478" spans="1:7" x14ac:dyDescent="0.3">
      <c r="A478" s="127"/>
      <c r="B478" s="126">
        <v>3</v>
      </c>
      <c r="C478" s="132"/>
      <c r="D478" s="132" t="s">
        <v>4</v>
      </c>
      <c r="E478" s="133">
        <f>E479</f>
        <v>145000</v>
      </c>
      <c r="F478" s="133">
        <v>0</v>
      </c>
      <c r="G478" s="220">
        <f>E478+F478</f>
        <v>145000</v>
      </c>
    </row>
    <row r="479" spans="1:7" x14ac:dyDescent="0.3">
      <c r="A479" s="108"/>
      <c r="B479" s="8">
        <v>38</v>
      </c>
      <c r="C479" s="13"/>
      <c r="D479" s="13" t="s">
        <v>36</v>
      </c>
      <c r="E479" s="14">
        <v>145000</v>
      </c>
      <c r="F479" s="14">
        <v>0</v>
      </c>
      <c r="G479" s="15">
        <f>E479+F479</f>
        <v>145000</v>
      </c>
    </row>
    <row r="480" spans="1:7" x14ac:dyDescent="0.3">
      <c r="A480" s="2"/>
      <c r="E480" s="5"/>
      <c r="F480" s="14"/>
      <c r="G480" s="15"/>
    </row>
    <row r="481" spans="1:7" ht="28.8" x14ac:dyDescent="0.3">
      <c r="A481" s="103" t="s">
        <v>136</v>
      </c>
      <c r="B481" s="104"/>
      <c r="C481" s="104" t="s">
        <v>268</v>
      </c>
      <c r="D481" s="105" t="s">
        <v>465</v>
      </c>
      <c r="E481" s="120">
        <f>E485</f>
        <v>25000</v>
      </c>
      <c r="F481" s="120">
        <f>F485</f>
        <v>0</v>
      </c>
      <c r="G481" s="209">
        <f>E481+F481</f>
        <v>25000</v>
      </c>
    </row>
    <row r="482" spans="1:7" x14ac:dyDescent="0.3">
      <c r="A482" s="106" t="s">
        <v>137</v>
      </c>
      <c r="B482" s="107">
        <v>61</v>
      </c>
      <c r="C482" s="107"/>
      <c r="D482" s="107" t="s">
        <v>86</v>
      </c>
      <c r="E482" s="5"/>
      <c r="F482" s="14"/>
      <c r="G482" s="15"/>
    </row>
    <row r="483" spans="1:7" x14ac:dyDescent="0.3">
      <c r="A483" s="106" t="s">
        <v>154</v>
      </c>
      <c r="B483" s="107">
        <v>11</v>
      </c>
      <c r="C483" s="107"/>
      <c r="D483" s="107" t="s">
        <v>43</v>
      </c>
      <c r="E483" s="5">
        <v>25000</v>
      </c>
      <c r="F483" s="5">
        <v>0</v>
      </c>
      <c r="G483" s="6">
        <v>25000</v>
      </c>
    </row>
    <row r="484" spans="1:7" x14ac:dyDescent="0.3">
      <c r="A484" s="2"/>
      <c r="E484" s="5"/>
      <c r="F484" s="14"/>
      <c r="G484" s="15"/>
    </row>
    <row r="485" spans="1:7" x14ac:dyDescent="0.3">
      <c r="A485" s="127"/>
      <c r="B485" s="126">
        <v>3</v>
      </c>
      <c r="C485" s="132"/>
      <c r="D485" s="132" t="s">
        <v>4</v>
      </c>
      <c r="E485" s="133">
        <f>E486</f>
        <v>25000</v>
      </c>
      <c r="F485" s="133">
        <v>0</v>
      </c>
      <c r="G485" s="220">
        <f>E485+F485</f>
        <v>25000</v>
      </c>
    </row>
    <row r="486" spans="1:7" ht="15" thickBot="1" x14ac:dyDescent="0.35">
      <c r="A486" s="113"/>
      <c r="B486" s="114">
        <v>38</v>
      </c>
      <c r="C486" s="115"/>
      <c r="D486" s="115" t="s">
        <v>36</v>
      </c>
      <c r="E486" s="124">
        <v>25000</v>
      </c>
      <c r="F486" s="124">
        <v>0</v>
      </c>
      <c r="G486" s="212">
        <f>E486+F486</f>
        <v>25000</v>
      </c>
    </row>
  </sheetData>
  <mergeCells count="6">
    <mergeCell ref="A2:G2"/>
    <mergeCell ref="A10:D10"/>
    <mergeCell ref="A12:D12"/>
    <mergeCell ref="A14:D14"/>
    <mergeCell ref="A42:D42"/>
    <mergeCell ref="A6:G7"/>
  </mergeCells>
  <pageMargins left="0.7" right="0.7" top="0.75" bottom="0.75" header="0.3" footer="0.3"/>
  <pageSetup paperSize="9" scale="78" fitToHeight="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5EC65-666A-4F8A-ACB4-50B7915BB378}">
  <sheetPr>
    <tabColor theme="4" tint="-0.249977111117893"/>
    <pageSetUpPr fitToPage="1"/>
  </sheetPr>
  <dimension ref="A1:J455"/>
  <sheetViews>
    <sheetView workbookViewId="0">
      <selection activeCell="B452" sqref="B452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59" style="1" customWidth="1"/>
    <col min="5" max="5" width="19.88671875" style="1" customWidth="1"/>
    <col min="6" max="6" width="20.33203125" customWidth="1"/>
    <col min="7" max="7" width="18.88671875" customWidth="1"/>
    <col min="8" max="8" width="10.33203125" style="119" bestFit="1" customWidth="1"/>
  </cols>
  <sheetData>
    <row r="1" spans="1:10" ht="32.4" x14ac:dyDescent="0.3">
      <c r="A1" s="125" t="e" cm="1">
        <f t="array" ref="A1">A1:I196ŠIFRA</f>
        <v>#NAME?</v>
      </c>
      <c r="B1" s="52" t="s">
        <v>128</v>
      </c>
      <c r="C1" s="52" t="s">
        <v>130</v>
      </c>
      <c r="D1" s="53" t="s">
        <v>269</v>
      </c>
      <c r="E1" s="53" t="s">
        <v>41</v>
      </c>
      <c r="F1" s="134" t="s">
        <v>536</v>
      </c>
      <c r="G1" s="135" t="s">
        <v>538</v>
      </c>
    </row>
    <row r="2" spans="1:10" ht="16.2" x14ac:dyDescent="0.35">
      <c r="A2" s="366" t="s">
        <v>270</v>
      </c>
      <c r="B2" s="367"/>
      <c r="C2" s="367"/>
      <c r="D2" s="367"/>
      <c r="E2" s="117">
        <f>E4+E196</f>
        <v>2916000</v>
      </c>
      <c r="F2" s="117">
        <f>F4+F196</f>
        <v>-1242000</v>
      </c>
      <c r="G2" s="217">
        <f>G4+G196</f>
        <v>1674000</v>
      </c>
    </row>
    <row r="3" spans="1:10" ht="16.2" x14ac:dyDescent="0.35">
      <c r="A3" s="69"/>
      <c r="B3" s="64"/>
      <c r="C3" s="64"/>
      <c r="D3" s="64"/>
      <c r="E3" s="116"/>
      <c r="F3" s="180"/>
      <c r="G3" s="172"/>
    </row>
    <row r="4" spans="1:10" ht="16.2" x14ac:dyDescent="0.35">
      <c r="A4" s="368" t="s">
        <v>271</v>
      </c>
      <c r="B4" s="369"/>
      <c r="C4" s="369"/>
      <c r="D4" s="369"/>
      <c r="E4" s="155">
        <f>E6+E82+E156</f>
        <v>2181000</v>
      </c>
      <c r="F4" s="155">
        <f>F6+F82+F156</f>
        <v>-717000</v>
      </c>
      <c r="G4" s="218">
        <f>G6+G82+G156</f>
        <v>1464000</v>
      </c>
    </row>
    <row r="5" spans="1:10" ht="16.2" x14ac:dyDescent="0.35">
      <c r="A5" s="69"/>
      <c r="B5" s="64"/>
      <c r="C5" s="64"/>
      <c r="D5" s="64"/>
      <c r="E5" s="116"/>
      <c r="F5" s="180"/>
      <c r="G5" s="172"/>
    </row>
    <row r="6" spans="1:10" ht="16.2" x14ac:dyDescent="0.35">
      <c r="A6" s="101" t="s">
        <v>132</v>
      </c>
      <c r="B6" s="102"/>
      <c r="C6" s="102">
        <v>1010</v>
      </c>
      <c r="D6" s="102" t="s">
        <v>272</v>
      </c>
      <c r="E6" s="118">
        <f>E8+E17+E26+E33+E40+E47+E54+E61+E68+E75</f>
        <v>1375000</v>
      </c>
      <c r="F6" s="118">
        <f>F8+F17+F26+F33+F40+F47+F54+F61+F68+F75</f>
        <v>-275000</v>
      </c>
      <c r="G6" s="216">
        <f>G8+G17+G26+G33+G40+G47+G54+G61+G68+G75</f>
        <v>1100000</v>
      </c>
      <c r="J6" s="158"/>
    </row>
    <row r="7" spans="1:10" x14ac:dyDescent="0.3">
      <c r="A7" s="2"/>
      <c r="E7" s="5"/>
      <c r="F7" s="5"/>
      <c r="G7" s="6"/>
    </row>
    <row r="8" spans="1:10" x14ac:dyDescent="0.3">
      <c r="A8" s="103" t="s">
        <v>136</v>
      </c>
      <c r="B8" s="104"/>
      <c r="C8" s="104" t="s">
        <v>273</v>
      </c>
      <c r="D8" s="105" t="s">
        <v>274</v>
      </c>
      <c r="E8" s="120">
        <f>E14</f>
        <v>400000</v>
      </c>
      <c r="F8" s="120">
        <f>F14</f>
        <v>40000</v>
      </c>
      <c r="G8" s="209">
        <f>E8+F8</f>
        <v>440000</v>
      </c>
    </row>
    <row r="9" spans="1:10" x14ac:dyDescent="0.3">
      <c r="A9" s="106" t="s">
        <v>137</v>
      </c>
      <c r="B9" s="107">
        <v>64</v>
      </c>
      <c r="C9" s="107"/>
      <c r="D9" s="107" t="s">
        <v>92</v>
      </c>
      <c r="E9" s="121"/>
      <c r="F9" s="121"/>
      <c r="G9" s="208"/>
    </row>
    <row r="10" spans="1:10" x14ac:dyDescent="0.3">
      <c r="A10" s="106" t="s">
        <v>154</v>
      </c>
      <c r="B10" s="107">
        <v>11</v>
      </c>
      <c r="C10" s="107"/>
      <c r="D10" s="107" t="s">
        <v>43</v>
      </c>
      <c r="E10" s="121">
        <v>40000</v>
      </c>
      <c r="F10" s="121">
        <f>G10-E10</f>
        <v>-40000</v>
      </c>
      <c r="G10" s="208">
        <v>0</v>
      </c>
    </row>
    <row r="11" spans="1:10" x14ac:dyDescent="0.3">
      <c r="A11" s="2"/>
      <c r="B11" s="1">
        <v>41</v>
      </c>
      <c r="D11" s="1" t="s">
        <v>47</v>
      </c>
      <c r="E11" s="5">
        <v>360000</v>
      </c>
      <c r="F11" s="121">
        <f>G11-E11</f>
        <v>58000</v>
      </c>
      <c r="G11" s="6">
        <v>418000</v>
      </c>
    </row>
    <row r="12" spans="1:10" x14ac:dyDescent="0.3">
      <c r="A12" s="2"/>
      <c r="B12" s="1">
        <v>51</v>
      </c>
      <c r="D12" s="1" t="s">
        <v>19</v>
      </c>
      <c r="E12" s="5">
        <v>0</v>
      </c>
      <c r="F12" s="121">
        <v>22000</v>
      </c>
      <c r="G12" s="6">
        <v>22000</v>
      </c>
    </row>
    <row r="13" spans="1:10" x14ac:dyDescent="0.3">
      <c r="A13" s="108"/>
      <c r="B13" s="13"/>
      <c r="C13" s="8"/>
      <c r="D13" s="13"/>
      <c r="E13" s="14"/>
      <c r="F13" s="14"/>
      <c r="G13" s="15"/>
    </row>
    <row r="14" spans="1:10" x14ac:dyDescent="0.3">
      <c r="A14" s="127"/>
      <c r="B14" s="132"/>
      <c r="C14" s="126">
        <v>3</v>
      </c>
      <c r="D14" s="132" t="s">
        <v>4</v>
      </c>
      <c r="E14" s="133">
        <f>E15</f>
        <v>400000</v>
      </c>
      <c r="F14" s="133">
        <f>F15</f>
        <v>40000</v>
      </c>
      <c r="G14" s="220">
        <f>E14+F14</f>
        <v>440000</v>
      </c>
    </row>
    <row r="15" spans="1:10" x14ac:dyDescent="0.3">
      <c r="A15" s="108"/>
      <c r="B15" s="13"/>
      <c r="C15" s="8">
        <v>32</v>
      </c>
      <c r="D15" s="13" t="s">
        <v>31</v>
      </c>
      <c r="E15" s="14">
        <v>400000</v>
      </c>
      <c r="F15" s="14">
        <v>40000</v>
      </c>
      <c r="G15" s="15">
        <f>E15+F15</f>
        <v>440000</v>
      </c>
    </row>
    <row r="16" spans="1:10" x14ac:dyDescent="0.3">
      <c r="A16" s="2"/>
      <c r="E16" s="5"/>
      <c r="F16" s="14"/>
      <c r="G16" s="15"/>
    </row>
    <row r="17" spans="1:7" x14ac:dyDescent="0.3">
      <c r="A17" s="103" t="s">
        <v>136</v>
      </c>
      <c r="B17" s="104"/>
      <c r="C17" s="104" t="s">
        <v>275</v>
      </c>
      <c r="D17" s="104" t="s">
        <v>535</v>
      </c>
      <c r="E17" s="120">
        <f>E23</f>
        <v>530000</v>
      </c>
      <c r="F17" s="120">
        <v>-280000</v>
      </c>
      <c r="G17" s="209">
        <f>E17+F17</f>
        <v>250000</v>
      </c>
    </row>
    <row r="18" spans="1:7" x14ac:dyDescent="0.3">
      <c r="A18" s="106" t="s">
        <v>137</v>
      </c>
      <c r="B18" s="107">
        <v>45</v>
      </c>
      <c r="C18" s="107"/>
      <c r="D18" s="107" t="s">
        <v>276</v>
      </c>
      <c r="E18" s="121"/>
      <c r="F18" s="133"/>
      <c r="G18" s="220"/>
    </row>
    <row r="19" spans="1:7" x14ac:dyDescent="0.3">
      <c r="A19" s="106" t="s">
        <v>154</v>
      </c>
      <c r="B19" s="107">
        <v>11</v>
      </c>
      <c r="C19" s="107"/>
      <c r="D19" s="107" t="s">
        <v>43</v>
      </c>
      <c r="E19" s="121">
        <v>18000</v>
      </c>
      <c r="F19" s="121">
        <f>G19-E19</f>
        <v>-18000</v>
      </c>
      <c r="G19" s="208">
        <v>0</v>
      </c>
    </row>
    <row r="20" spans="1:7" x14ac:dyDescent="0.3">
      <c r="A20" s="106"/>
      <c r="B20" s="107">
        <v>41</v>
      </c>
      <c r="C20" s="107"/>
      <c r="D20" s="107" t="s">
        <v>47</v>
      </c>
      <c r="E20" s="121">
        <v>497000</v>
      </c>
      <c r="F20" s="121">
        <f t="shared" ref="F20:F21" si="0">G20-E20</f>
        <v>-317000</v>
      </c>
      <c r="G20" s="208">
        <v>180000</v>
      </c>
    </row>
    <row r="21" spans="1:7" x14ac:dyDescent="0.3">
      <c r="A21" s="106"/>
      <c r="B21" s="107">
        <v>51</v>
      </c>
      <c r="C21" s="129"/>
      <c r="D21" s="107" t="s">
        <v>19</v>
      </c>
      <c r="E21" s="121">
        <v>15000</v>
      </c>
      <c r="F21" s="121">
        <f t="shared" si="0"/>
        <v>55000</v>
      </c>
      <c r="G21" s="208">
        <v>70000</v>
      </c>
    </row>
    <row r="22" spans="1:7" x14ac:dyDescent="0.3">
      <c r="A22" s="2"/>
      <c r="E22" s="5"/>
      <c r="F22" s="14"/>
      <c r="G22" s="15"/>
    </row>
    <row r="23" spans="1:7" x14ac:dyDescent="0.3">
      <c r="A23" s="127"/>
      <c r="B23" s="132"/>
      <c r="C23" s="126">
        <v>3</v>
      </c>
      <c r="D23" s="132" t="s">
        <v>4</v>
      </c>
      <c r="E23" s="133">
        <f>E24</f>
        <v>530000</v>
      </c>
      <c r="F23" s="133">
        <v>-280000</v>
      </c>
      <c r="G23" s="220">
        <f>E23+F23</f>
        <v>250000</v>
      </c>
    </row>
    <row r="24" spans="1:7" x14ac:dyDescent="0.3">
      <c r="A24" s="108"/>
      <c r="B24" s="13"/>
      <c r="C24" s="8">
        <v>32</v>
      </c>
      <c r="D24" s="13" t="s">
        <v>31</v>
      </c>
      <c r="E24" s="14">
        <v>530000</v>
      </c>
      <c r="F24" s="14">
        <v>-280000</v>
      </c>
      <c r="G24" s="15">
        <f>E24+F24</f>
        <v>250000</v>
      </c>
    </row>
    <row r="25" spans="1:7" x14ac:dyDescent="0.3">
      <c r="A25" s="2"/>
      <c r="E25" s="5"/>
      <c r="F25" s="14"/>
      <c r="G25" s="15"/>
    </row>
    <row r="26" spans="1:7" x14ac:dyDescent="0.3">
      <c r="A26" s="103" t="s">
        <v>136</v>
      </c>
      <c r="B26" s="104"/>
      <c r="C26" s="104" t="s">
        <v>277</v>
      </c>
      <c r="D26" s="104" t="s">
        <v>278</v>
      </c>
      <c r="E26" s="120">
        <f>E30</f>
        <v>35000</v>
      </c>
      <c r="F26" s="120">
        <f>F30</f>
        <v>0</v>
      </c>
      <c r="G26" s="209">
        <f>E26+F26</f>
        <v>35000</v>
      </c>
    </row>
    <row r="27" spans="1:7" x14ac:dyDescent="0.3">
      <c r="A27" s="106" t="s">
        <v>137</v>
      </c>
      <c r="B27" s="107">
        <v>52</v>
      </c>
      <c r="C27" s="107"/>
      <c r="D27" s="107" t="s">
        <v>80</v>
      </c>
      <c r="E27" s="121"/>
      <c r="F27" s="133"/>
      <c r="G27" s="220"/>
    </row>
    <row r="28" spans="1:7" x14ac:dyDescent="0.3">
      <c r="A28" s="106" t="s">
        <v>154</v>
      </c>
      <c r="B28" s="107">
        <v>41</v>
      </c>
      <c r="C28" s="107"/>
      <c r="D28" s="107" t="s">
        <v>47</v>
      </c>
      <c r="E28" s="121">
        <v>35000</v>
      </c>
      <c r="F28" s="121">
        <v>0</v>
      </c>
      <c r="G28" s="208">
        <v>35000</v>
      </c>
    </row>
    <row r="29" spans="1:7" x14ac:dyDescent="0.3">
      <c r="A29" s="2"/>
      <c r="E29" s="5"/>
      <c r="F29" s="14"/>
      <c r="G29" s="15"/>
    </row>
    <row r="30" spans="1:7" x14ac:dyDescent="0.3">
      <c r="A30" s="127"/>
      <c r="B30" s="126">
        <v>3</v>
      </c>
      <c r="C30" s="132"/>
      <c r="D30" s="132" t="s">
        <v>4</v>
      </c>
      <c r="E30" s="133">
        <f>E31</f>
        <v>35000</v>
      </c>
      <c r="F30" s="133">
        <f>F31</f>
        <v>0</v>
      </c>
      <c r="G30" s="220">
        <f>E30+F30</f>
        <v>35000</v>
      </c>
    </row>
    <row r="31" spans="1:7" x14ac:dyDescent="0.3">
      <c r="A31" s="108"/>
      <c r="B31" s="8">
        <v>32</v>
      </c>
      <c r="C31" s="8"/>
      <c r="D31" s="13" t="s">
        <v>31</v>
      </c>
      <c r="E31" s="14">
        <v>35000</v>
      </c>
      <c r="F31" s="14">
        <v>0</v>
      </c>
      <c r="G31" s="15">
        <f>E31+F31</f>
        <v>35000</v>
      </c>
    </row>
    <row r="32" spans="1:7" x14ac:dyDescent="0.3">
      <c r="A32" s="108"/>
      <c r="B32" s="8"/>
      <c r="C32" s="8"/>
      <c r="D32" s="13"/>
      <c r="E32" s="14"/>
      <c r="F32" s="14"/>
      <c r="G32" s="15"/>
    </row>
    <row r="33" spans="1:7" x14ac:dyDescent="0.3">
      <c r="A33" s="103" t="s">
        <v>136</v>
      </c>
      <c r="B33" s="130"/>
      <c r="C33" s="130" t="s">
        <v>279</v>
      </c>
      <c r="D33" s="104" t="s">
        <v>280</v>
      </c>
      <c r="E33" s="120">
        <f>E37</f>
        <v>130000</v>
      </c>
      <c r="F33" s="120">
        <f>F37</f>
        <v>0</v>
      </c>
      <c r="G33" s="209">
        <f>E33+F33</f>
        <v>130000</v>
      </c>
    </row>
    <row r="34" spans="1:7" x14ac:dyDescent="0.3">
      <c r="A34" s="106" t="s">
        <v>137</v>
      </c>
      <c r="B34" s="129">
        <v>51</v>
      </c>
      <c r="C34" s="129"/>
      <c r="D34" s="107" t="s">
        <v>281</v>
      </c>
      <c r="E34" s="121"/>
      <c r="F34" s="133"/>
      <c r="G34" s="220"/>
    </row>
    <row r="35" spans="1:7" x14ac:dyDescent="0.3">
      <c r="A35" s="106" t="s">
        <v>154</v>
      </c>
      <c r="B35" s="129">
        <v>41</v>
      </c>
      <c r="C35" s="129"/>
      <c r="D35" s="107" t="s">
        <v>47</v>
      </c>
      <c r="E35" s="121">
        <v>130000</v>
      </c>
      <c r="F35" s="121">
        <v>0</v>
      </c>
      <c r="G35" s="208">
        <v>130000</v>
      </c>
    </row>
    <row r="36" spans="1:7" x14ac:dyDescent="0.3">
      <c r="A36" s="108"/>
      <c r="B36" s="8"/>
      <c r="C36" s="8"/>
      <c r="D36" s="13"/>
      <c r="E36" s="14"/>
      <c r="F36" s="14"/>
      <c r="G36" s="15"/>
    </row>
    <row r="37" spans="1:7" x14ac:dyDescent="0.3">
      <c r="A37" s="127"/>
      <c r="B37" s="126">
        <v>3</v>
      </c>
      <c r="C37" s="126"/>
      <c r="D37" s="132" t="s">
        <v>4</v>
      </c>
      <c r="E37" s="133">
        <f>E38</f>
        <v>130000</v>
      </c>
      <c r="F37" s="133">
        <v>0</v>
      </c>
      <c r="G37" s="220">
        <f>E37+F37</f>
        <v>130000</v>
      </c>
    </row>
    <row r="38" spans="1:7" x14ac:dyDescent="0.3">
      <c r="A38" s="108"/>
      <c r="B38" s="8">
        <v>32</v>
      </c>
      <c r="C38" s="8"/>
      <c r="D38" s="13" t="s">
        <v>31</v>
      </c>
      <c r="E38" s="14">
        <v>130000</v>
      </c>
      <c r="F38" s="14">
        <v>0</v>
      </c>
      <c r="G38" s="15">
        <f>E38+F38</f>
        <v>130000</v>
      </c>
    </row>
    <row r="39" spans="1:7" x14ac:dyDescent="0.3">
      <c r="A39" s="108"/>
      <c r="B39" s="8"/>
      <c r="C39" s="8"/>
      <c r="D39" s="13"/>
      <c r="E39" s="14"/>
      <c r="F39" s="14"/>
      <c r="G39" s="15"/>
    </row>
    <row r="40" spans="1:7" x14ac:dyDescent="0.3">
      <c r="A40" s="103" t="s">
        <v>136</v>
      </c>
      <c r="B40" s="130"/>
      <c r="C40" s="130" t="s">
        <v>282</v>
      </c>
      <c r="D40" s="104" t="s">
        <v>283</v>
      </c>
      <c r="E40" s="120">
        <f>E44</f>
        <v>110000</v>
      </c>
      <c r="F40" s="120">
        <f>F44</f>
        <v>10000</v>
      </c>
      <c r="G40" s="209">
        <f>E40+F40</f>
        <v>120000</v>
      </c>
    </row>
    <row r="41" spans="1:7" x14ac:dyDescent="0.3">
      <c r="A41" s="106" t="s">
        <v>137</v>
      </c>
      <c r="B41" s="129">
        <v>51</v>
      </c>
      <c r="C41" s="129"/>
      <c r="D41" s="107" t="s">
        <v>78</v>
      </c>
      <c r="E41" s="121"/>
      <c r="F41" s="133"/>
      <c r="G41" s="220"/>
    </row>
    <row r="42" spans="1:7" x14ac:dyDescent="0.3">
      <c r="A42" s="106" t="s">
        <v>154</v>
      </c>
      <c r="B42" s="129">
        <v>41</v>
      </c>
      <c r="C42" s="129"/>
      <c r="D42" s="107" t="s">
        <v>47</v>
      </c>
      <c r="E42" s="121">
        <v>110000</v>
      </c>
      <c r="F42" s="121">
        <f>G42-E42</f>
        <v>10000</v>
      </c>
      <c r="G42" s="208">
        <v>120000</v>
      </c>
    </row>
    <row r="43" spans="1:7" x14ac:dyDescent="0.3">
      <c r="A43" s="106"/>
      <c r="B43" s="129"/>
      <c r="C43" s="129"/>
      <c r="D43" s="107"/>
      <c r="E43" s="121"/>
      <c r="F43" s="133"/>
      <c r="G43" s="220"/>
    </row>
    <row r="44" spans="1:7" x14ac:dyDescent="0.3">
      <c r="A44" s="108"/>
      <c r="B44" s="8">
        <v>3</v>
      </c>
      <c r="C44" s="8"/>
      <c r="D44" s="13" t="s">
        <v>4</v>
      </c>
      <c r="E44" s="14">
        <f>E45</f>
        <v>110000</v>
      </c>
      <c r="F44" s="14">
        <v>10000</v>
      </c>
      <c r="G44" s="15">
        <f>E44+F44</f>
        <v>120000</v>
      </c>
    </row>
    <row r="45" spans="1:7" x14ac:dyDescent="0.3">
      <c r="A45" s="108"/>
      <c r="B45" s="8">
        <v>32</v>
      </c>
      <c r="C45" s="8"/>
      <c r="D45" s="13" t="s">
        <v>31</v>
      </c>
      <c r="E45" s="14">
        <v>110000</v>
      </c>
      <c r="F45" s="14">
        <v>10000</v>
      </c>
      <c r="G45" s="15">
        <f>E45+F45</f>
        <v>120000</v>
      </c>
    </row>
    <row r="46" spans="1:7" x14ac:dyDescent="0.3">
      <c r="A46" s="106"/>
      <c r="B46" s="129"/>
      <c r="C46" s="129"/>
      <c r="D46" s="107"/>
      <c r="E46" s="121"/>
      <c r="F46" s="133"/>
      <c r="G46" s="220"/>
    </row>
    <row r="47" spans="1:7" ht="28.8" x14ac:dyDescent="0.3">
      <c r="A47" s="103" t="s">
        <v>136</v>
      </c>
      <c r="B47" s="130"/>
      <c r="C47" s="130" t="s">
        <v>284</v>
      </c>
      <c r="D47" s="105" t="s">
        <v>285</v>
      </c>
      <c r="E47" s="120">
        <f>E51</f>
        <v>25000</v>
      </c>
      <c r="F47" s="120">
        <f>F51</f>
        <v>-15000</v>
      </c>
      <c r="G47" s="209">
        <f>E47+F47</f>
        <v>10000</v>
      </c>
    </row>
    <row r="48" spans="1:7" x14ac:dyDescent="0.3">
      <c r="A48" s="106" t="s">
        <v>137</v>
      </c>
      <c r="B48" s="129">
        <v>45</v>
      </c>
      <c r="C48" s="129"/>
      <c r="D48" s="107" t="s">
        <v>276</v>
      </c>
      <c r="E48" s="121"/>
      <c r="F48" s="133"/>
      <c r="G48" s="220"/>
    </row>
    <row r="49" spans="1:7" x14ac:dyDescent="0.3">
      <c r="A49" s="106" t="s">
        <v>154</v>
      </c>
      <c r="B49" s="129">
        <v>41</v>
      </c>
      <c r="C49" s="129"/>
      <c r="D49" s="107" t="s">
        <v>47</v>
      </c>
      <c r="E49" s="121">
        <v>25000</v>
      </c>
      <c r="F49" s="121">
        <f>G49-E49</f>
        <v>-15000</v>
      </c>
      <c r="G49" s="208">
        <v>10000</v>
      </c>
    </row>
    <row r="50" spans="1:7" x14ac:dyDescent="0.3">
      <c r="A50" s="106"/>
      <c r="B50" s="129"/>
      <c r="C50" s="129"/>
      <c r="D50" s="107"/>
      <c r="E50" s="121"/>
      <c r="F50" s="133"/>
      <c r="G50" s="220"/>
    </row>
    <row r="51" spans="1:7" x14ac:dyDescent="0.3">
      <c r="A51" s="127"/>
      <c r="B51" s="126">
        <v>3</v>
      </c>
      <c r="C51" s="126"/>
      <c r="D51" s="132" t="s">
        <v>4</v>
      </c>
      <c r="E51" s="133">
        <f>E52</f>
        <v>25000</v>
      </c>
      <c r="F51" s="133">
        <v>-15000</v>
      </c>
      <c r="G51" s="220">
        <f>E51+F51</f>
        <v>10000</v>
      </c>
    </row>
    <row r="52" spans="1:7" x14ac:dyDescent="0.3">
      <c r="A52" s="108"/>
      <c r="B52" s="8">
        <v>32</v>
      </c>
      <c r="C52" s="8"/>
      <c r="D52" s="13" t="s">
        <v>31</v>
      </c>
      <c r="E52" s="14">
        <v>25000</v>
      </c>
      <c r="F52" s="14">
        <v>-15000</v>
      </c>
      <c r="G52" s="15">
        <f>E52+F52</f>
        <v>10000</v>
      </c>
    </row>
    <row r="53" spans="1:7" x14ac:dyDescent="0.3">
      <c r="A53" s="108"/>
      <c r="B53" s="8"/>
      <c r="C53" s="8"/>
      <c r="D53" s="13"/>
      <c r="E53" s="14"/>
      <c r="F53" s="14"/>
      <c r="G53" s="15"/>
    </row>
    <row r="54" spans="1:7" ht="32.1" customHeight="1" x14ac:dyDescent="0.3">
      <c r="A54" s="103" t="s">
        <v>136</v>
      </c>
      <c r="B54" s="130"/>
      <c r="C54" s="130" t="s">
        <v>286</v>
      </c>
      <c r="D54" s="105" t="s">
        <v>287</v>
      </c>
      <c r="E54" s="120">
        <f>E58</f>
        <v>20000</v>
      </c>
      <c r="F54" s="120">
        <f>F58</f>
        <v>-10000</v>
      </c>
      <c r="G54" s="209">
        <f>E54+F54</f>
        <v>10000</v>
      </c>
    </row>
    <row r="55" spans="1:7" x14ac:dyDescent="0.3">
      <c r="A55" s="106" t="s">
        <v>137</v>
      </c>
      <c r="B55" s="129">
        <v>62</v>
      </c>
      <c r="C55" s="129"/>
      <c r="D55" s="107" t="s">
        <v>88</v>
      </c>
      <c r="E55" s="121"/>
      <c r="F55" s="133"/>
      <c r="G55" s="220"/>
    </row>
    <row r="56" spans="1:7" x14ac:dyDescent="0.3">
      <c r="A56" s="106" t="s">
        <v>154</v>
      </c>
      <c r="B56" s="129">
        <v>41</v>
      </c>
      <c r="C56" s="129"/>
      <c r="D56" s="107" t="s">
        <v>47</v>
      </c>
      <c r="E56" s="121">
        <v>20000</v>
      </c>
      <c r="F56" s="121">
        <f>G56-E56</f>
        <v>-10000</v>
      </c>
      <c r="G56" s="208">
        <v>10000</v>
      </c>
    </row>
    <row r="57" spans="1:7" x14ac:dyDescent="0.3">
      <c r="A57" s="108"/>
      <c r="B57" s="8"/>
      <c r="C57" s="8"/>
      <c r="D57" s="13"/>
      <c r="E57" s="14"/>
      <c r="F57" s="14"/>
      <c r="G57" s="15"/>
    </row>
    <row r="58" spans="1:7" x14ac:dyDescent="0.3">
      <c r="A58" s="127"/>
      <c r="B58" s="126">
        <v>3</v>
      </c>
      <c r="C58" s="126"/>
      <c r="D58" s="132" t="s">
        <v>4</v>
      </c>
      <c r="E58" s="133">
        <f>E59</f>
        <v>20000</v>
      </c>
      <c r="F58" s="133">
        <f>F59</f>
        <v>-10000</v>
      </c>
      <c r="G58" s="220">
        <f>E58+F58</f>
        <v>10000</v>
      </c>
    </row>
    <row r="59" spans="1:7" x14ac:dyDescent="0.3">
      <c r="A59" s="108"/>
      <c r="B59" s="8">
        <v>32</v>
      </c>
      <c r="C59" s="8"/>
      <c r="D59" s="13" t="s">
        <v>31</v>
      </c>
      <c r="E59" s="14">
        <v>20000</v>
      </c>
      <c r="F59" s="14">
        <v>-10000</v>
      </c>
      <c r="G59" s="15">
        <f>E59+F59</f>
        <v>10000</v>
      </c>
    </row>
    <row r="60" spans="1:7" x14ac:dyDescent="0.3">
      <c r="A60" s="108"/>
      <c r="B60" s="8"/>
      <c r="C60" s="8"/>
      <c r="D60" s="13"/>
      <c r="E60" s="14"/>
      <c r="F60" s="14"/>
      <c r="G60" s="15"/>
    </row>
    <row r="61" spans="1:7" x14ac:dyDescent="0.3">
      <c r="A61" s="103" t="s">
        <v>136</v>
      </c>
      <c r="B61" s="130"/>
      <c r="C61" s="130" t="s">
        <v>288</v>
      </c>
      <c r="D61" s="104" t="s">
        <v>289</v>
      </c>
      <c r="E61" s="120">
        <f>E65</f>
        <v>30000</v>
      </c>
      <c r="F61" s="120">
        <f>F65</f>
        <v>0</v>
      </c>
      <c r="G61" s="209">
        <f>E61+F61</f>
        <v>30000</v>
      </c>
    </row>
    <row r="62" spans="1:7" x14ac:dyDescent="0.3">
      <c r="A62" s="106" t="s">
        <v>137</v>
      </c>
      <c r="B62" s="129">
        <v>56</v>
      </c>
      <c r="C62" s="129"/>
      <c r="D62" s="107" t="s">
        <v>290</v>
      </c>
      <c r="E62" s="121"/>
      <c r="F62" s="133"/>
      <c r="G62" s="220"/>
    </row>
    <row r="63" spans="1:7" x14ac:dyDescent="0.3">
      <c r="A63" s="106" t="s">
        <v>154</v>
      </c>
      <c r="B63" s="129">
        <v>41</v>
      </c>
      <c r="C63" s="129"/>
      <c r="D63" s="107" t="s">
        <v>47</v>
      </c>
      <c r="E63" s="121">
        <v>30000</v>
      </c>
      <c r="F63" s="121">
        <v>0</v>
      </c>
      <c r="G63" s="208">
        <v>30000</v>
      </c>
    </row>
    <row r="64" spans="1:7" x14ac:dyDescent="0.3">
      <c r="A64" s="108"/>
      <c r="B64" s="8"/>
      <c r="C64" s="8"/>
      <c r="D64" s="13"/>
      <c r="E64" s="14"/>
      <c r="F64" s="14"/>
      <c r="G64" s="15"/>
    </row>
    <row r="65" spans="1:7" x14ac:dyDescent="0.3">
      <c r="A65" s="127"/>
      <c r="B65" s="126">
        <v>3</v>
      </c>
      <c r="C65" s="126"/>
      <c r="D65" s="132" t="s">
        <v>4</v>
      </c>
      <c r="E65" s="133">
        <f>E66</f>
        <v>30000</v>
      </c>
      <c r="F65" s="133">
        <v>0</v>
      </c>
      <c r="G65" s="220">
        <f>E65+F65</f>
        <v>30000</v>
      </c>
    </row>
    <row r="66" spans="1:7" x14ac:dyDescent="0.3">
      <c r="A66" s="108"/>
      <c r="B66" s="8">
        <v>32</v>
      </c>
      <c r="C66" s="8"/>
      <c r="D66" s="13" t="s">
        <v>31</v>
      </c>
      <c r="E66" s="14">
        <v>30000</v>
      </c>
      <c r="F66" s="14">
        <v>0</v>
      </c>
      <c r="G66" s="15">
        <f>E66+F66</f>
        <v>30000</v>
      </c>
    </row>
    <row r="67" spans="1:7" x14ac:dyDescent="0.3">
      <c r="A67" s="108"/>
      <c r="B67" s="8"/>
      <c r="C67" s="8"/>
      <c r="D67" s="13"/>
      <c r="E67" s="14"/>
      <c r="F67" s="14"/>
      <c r="G67" s="15"/>
    </row>
    <row r="68" spans="1:7" x14ac:dyDescent="0.3">
      <c r="A68" s="103" t="s">
        <v>136</v>
      </c>
      <c r="B68" s="130"/>
      <c r="C68" s="130" t="s">
        <v>291</v>
      </c>
      <c r="D68" s="104" t="s">
        <v>292</v>
      </c>
      <c r="E68" s="120">
        <f>E72</f>
        <v>40000</v>
      </c>
      <c r="F68" s="120">
        <f>F72</f>
        <v>-10000</v>
      </c>
      <c r="G68" s="209">
        <f>E68+F68</f>
        <v>30000</v>
      </c>
    </row>
    <row r="69" spans="1:7" x14ac:dyDescent="0.3">
      <c r="A69" s="106" t="s">
        <v>137</v>
      </c>
      <c r="B69" s="129">
        <v>56</v>
      </c>
      <c r="C69" s="129"/>
      <c r="D69" s="107" t="s">
        <v>290</v>
      </c>
      <c r="E69" s="121"/>
      <c r="F69" s="133"/>
      <c r="G69" s="220"/>
    </row>
    <row r="70" spans="1:7" x14ac:dyDescent="0.3">
      <c r="A70" s="106" t="s">
        <v>154</v>
      </c>
      <c r="B70" s="129">
        <v>41</v>
      </c>
      <c r="C70" s="129"/>
      <c r="D70" s="107" t="s">
        <v>47</v>
      </c>
      <c r="E70" s="121">
        <v>40000</v>
      </c>
      <c r="F70" s="121">
        <f>G70-E70</f>
        <v>-10000</v>
      </c>
      <c r="G70" s="208">
        <v>30000</v>
      </c>
    </row>
    <row r="71" spans="1:7" x14ac:dyDescent="0.3">
      <c r="A71" s="108"/>
      <c r="B71" s="8"/>
      <c r="C71" s="8"/>
      <c r="D71" s="13"/>
      <c r="E71" s="14"/>
      <c r="F71" s="14"/>
      <c r="G71" s="15"/>
    </row>
    <row r="72" spans="1:7" x14ac:dyDescent="0.3">
      <c r="A72" s="127"/>
      <c r="B72" s="126">
        <v>3</v>
      </c>
      <c r="C72" s="126"/>
      <c r="D72" s="132" t="s">
        <v>4</v>
      </c>
      <c r="E72" s="133">
        <f>E73</f>
        <v>40000</v>
      </c>
      <c r="F72" s="133">
        <v>-10000</v>
      </c>
      <c r="G72" s="220">
        <f>E72+F72</f>
        <v>30000</v>
      </c>
    </row>
    <row r="73" spans="1:7" x14ac:dyDescent="0.3">
      <c r="A73" s="108"/>
      <c r="B73" s="8">
        <v>32</v>
      </c>
      <c r="C73" s="8"/>
      <c r="D73" s="13" t="s">
        <v>31</v>
      </c>
      <c r="E73" s="14">
        <v>40000</v>
      </c>
      <c r="F73" s="14">
        <v>-10000</v>
      </c>
      <c r="G73" s="15">
        <f>E73+F73</f>
        <v>30000</v>
      </c>
    </row>
    <row r="74" spans="1:7" x14ac:dyDescent="0.3">
      <c r="A74" s="108"/>
      <c r="B74" s="8"/>
      <c r="C74" s="8"/>
      <c r="D74" s="13"/>
      <c r="E74" s="14"/>
      <c r="F74" s="14"/>
      <c r="G74" s="15"/>
    </row>
    <row r="75" spans="1:7" x14ac:dyDescent="0.3">
      <c r="A75" s="103" t="s">
        <v>136</v>
      </c>
      <c r="B75" s="130"/>
      <c r="C75" s="130" t="s">
        <v>293</v>
      </c>
      <c r="D75" s="104" t="s">
        <v>294</v>
      </c>
      <c r="E75" s="120">
        <f>E79</f>
        <v>55000</v>
      </c>
      <c r="F75" s="120">
        <f>F79</f>
        <v>-10000</v>
      </c>
      <c r="G75" s="209">
        <f>E75+F75</f>
        <v>45000</v>
      </c>
    </row>
    <row r="76" spans="1:7" x14ac:dyDescent="0.3">
      <c r="A76" s="106" t="s">
        <v>137</v>
      </c>
      <c r="B76" s="129">
        <v>62</v>
      </c>
      <c r="C76" s="129"/>
      <c r="D76" s="107" t="s">
        <v>88</v>
      </c>
      <c r="E76" s="121"/>
      <c r="F76" s="133"/>
      <c r="G76" s="220"/>
    </row>
    <row r="77" spans="1:7" x14ac:dyDescent="0.3">
      <c r="A77" s="106" t="s">
        <v>154</v>
      </c>
      <c r="B77" s="129">
        <v>41</v>
      </c>
      <c r="C77" s="129"/>
      <c r="D77" s="107" t="s">
        <v>47</v>
      </c>
      <c r="E77" s="121">
        <v>55000</v>
      </c>
      <c r="F77" s="121">
        <f>G77-E77</f>
        <v>-10000</v>
      </c>
      <c r="G77" s="208">
        <v>45000</v>
      </c>
    </row>
    <row r="78" spans="1:7" x14ac:dyDescent="0.3">
      <c r="A78" s="108"/>
      <c r="B78" s="8"/>
      <c r="C78" s="8"/>
      <c r="D78" s="13"/>
      <c r="E78" s="14"/>
      <c r="F78" s="14"/>
      <c r="G78" s="15"/>
    </row>
    <row r="79" spans="1:7" x14ac:dyDescent="0.3">
      <c r="A79" s="127"/>
      <c r="B79" s="126">
        <v>3</v>
      </c>
      <c r="C79" s="126"/>
      <c r="D79" s="132" t="s">
        <v>4</v>
      </c>
      <c r="E79" s="133">
        <f>E80</f>
        <v>55000</v>
      </c>
      <c r="F79" s="133">
        <v>-10000</v>
      </c>
      <c r="G79" s="220">
        <f>E79+F79</f>
        <v>45000</v>
      </c>
    </row>
    <row r="80" spans="1:7" x14ac:dyDescent="0.3">
      <c r="A80" s="108"/>
      <c r="B80" s="8">
        <v>32</v>
      </c>
      <c r="C80" s="8"/>
      <c r="D80" s="13" t="s">
        <v>31</v>
      </c>
      <c r="E80" s="14">
        <v>55000</v>
      </c>
      <c r="F80" s="14">
        <v>-10000</v>
      </c>
      <c r="G80" s="15">
        <f>E80+F80</f>
        <v>45000</v>
      </c>
    </row>
    <row r="81" spans="1:7" x14ac:dyDescent="0.3">
      <c r="A81" s="108"/>
      <c r="B81" s="8"/>
      <c r="C81" s="8"/>
      <c r="D81" s="13"/>
      <c r="E81" s="14"/>
      <c r="F81" s="14"/>
      <c r="G81" s="15"/>
    </row>
    <row r="82" spans="1:7" ht="30.9" customHeight="1" x14ac:dyDescent="0.35">
      <c r="A82" s="101" t="s">
        <v>132</v>
      </c>
      <c r="B82" s="102"/>
      <c r="C82" s="102">
        <v>1011</v>
      </c>
      <c r="D82" s="131" t="s">
        <v>295</v>
      </c>
      <c r="E82" s="118">
        <f>E84+E92+E99+E113+E125+E135+E142+E106+E149</f>
        <v>270000</v>
      </c>
      <c r="F82" s="118">
        <f>F84+F92+F99+F106+F113+F125+F135+F142+F149</f>
        <v>88000</v>
      </c>
      <c r="G82" s="216">
        <f>G84+G92+G99+G106+G113+G125+G135+G142+G149</f>
        <v>358000</v>
      </c>
    </row>
    <row r="83" spans="1:7" x14ac:dyDescent="0.3">
      <c r="A83" s="2"/>
      <c r="E83" s="5"/>
      <c r="F83" s="14"/>
      <c r="G83" s="15"/>
    </row>
    <row r="84" spans="1:7" ht="18.899999999999999" customHeight="1" x14ac:dyDescent="0.3">
      <c r="A84" s="103" t="s">
        <v>136</v>
      </c>
      <c r="B84" s="104"/>
      <c r="C84" s="104" t="s">
        <v>296</v>
      </c>
      <c r="D84" s="105" t="s">
        <v>297</v>
      </c>
      <c r="E84" s="120">
        <f>E89</f>
        <v>120000</v>
      </c>
      <c r="F84" s="120">
        <f>F89</f>
        <v>100000</v>
      </c>
      <c r="G84" s="209">
        <f>G89</f>
        <v>220000</v>
      </c>
    </row>
    <row r="85" spans="1:7" ht="28.8" x14ac:dyDescent="0.3">
      <c r="A85" s="106" t="s">
        <v>137</v>
      </c>
      <c r="B85" s="107">
        <v>66</v>
      </c>
      <c r="C85" s="107"/>
      <c r="D85" s="100" t="s">
        <v>298</v>
      </c>
      <c r="E85" s="121"/>
      <c r="F85" s="133"/>
      <c r="G85" s="220"/>
    </row>
    <row r="86" spans="1:7" x14ac:dyDescent="0.3">
      <c r="A86" s="106" t="s">
        <v>154</v>
      </c>
      <c r="B86" s="107">
        <v>11</v>
      </c>
      <c r="C86" s="107"/>
      <c r="D86" s="107" t="s">
        <v>43</v>
      </c>
      <c r="E86" s="121">
        <v>105000</v>
      </c>
      <c r="F86" s="121">
        <f>G86-E86</f>
        <v>115000</v>
      </c>
      <c r="G86" s="208">
        <v>220000</v>
      </c>
    </row>
    <row r="87" spans="1:7" x14ac:dyDescent="0.3">
      <c r="A87" s="106"/>
      <c r="B87" s="107">
        <v>51</v>
      </c>
      <c r="C87" s="107"/>
      <c r="D87" s="107" t="s">
        <v>19</v>
      </c>
      <c r="E87" s="121">
        <v>15000</v>
      </c>
      <c r="F87" s="121">
        <f>G87-E87</f>
        <v>-15000</v>
      </c>
      <c r="G87" s="208">
        <v>0</v>
      </c>
    </row>
    <row r="88" spans="1:7" x14ac:dyDescent="0.3">
      <c r="A88" s="106"/>
      <c r="B88" s="107"/>
      <c r="C88" s="107"/>
      <c r="D88" s="107"/>
      <c r="E88" s="121"/>
      <c r="F88" s="133"/>
      <c r="G88" s="220"/>
    </row>
    <row r="89" spans="1:7" x14ac:dyDescent="0.3">
      <c r="A89" s="127"/>
      <c r="B89" s="126">
        <v>3</v>
      </c>
      <c r="C89" s="132"/>
      <c r="D89" s="132" t="s">
        <v>4</v>
      </c>
      <c r="E89" s="133">
        <f>E90</f>
        <v>120000</v>
      </c>
      <c r="F89" s="133">
        <v>100000</v>
      </c>
      <c r="G89" s="220">
        <f>E89+F89</f>
        <v>220000</v>
      </c>
    </row>
    <row r="90" spans="1:7" x14ac:dyDescent="0.3">
      <c r="A90" s="108"/>
      <c r="B90" s="8">
        <v>32</v>
      </c>
      <c r="C90" s="13"/>
      <c r="D90" s="13" t="s">
        <v>31</v>
      </c>
      <c r="E90" s="14">
        <v>120000</v>
      </c>
      <c r="F90" s="14">
        <v>100000</v>
      </c>
      <c r="G90" s="15">
        <f>E90+F90</f>
        <v>220000</v>
      </c>
    </row>
    <row r="91" spans="1:7" x14ac:dyDescent="0.3">
      <c r="A91" s="106"/>
      <c r="B91" s="107"/>
      <c r="C91" s="107"/>
      <c r="D91" s="107"/>
      <c r="E91" s="121"/>
      <c r="F91" s="133"/>
      <c r="G91" s="220"/>
    </row>
    <row r="92" spans="1:7" ht="28.8" x14ac:dyDescent="0.3">
      <c r="A92" s="103" t="s">
        <v>136</v>
      </c>
      <c r="B92" s="104"/>
      <c r="C92" s="104" t="s">
        <v>299</v>
      </c>
      <c r="D92" s="105" t="s">
        <v>300</v>
      </c>
      <c r="E92" s="120">
        <f>E96</f>
        <v>50000</v>
      </c>
      <c r="F92" s="120">
        <f>F96</f>
        <v>53000</v>
      </c>
      <c r="G92" s="209">
        <f>E92+F92</f>
        <v>103000</v>
      </c>
    </row>
    <row r="93" spans="1:7" x14ac:dyDescent="0.3">
      <c r="A93" s="106" t="s">
        <v>137</v>
      </c>
      <c r="B93" s="107">
        <v>51</v>
      </c>
      <c r="C93" s="129"/>
      <c r="D93" s="107" t="s">
        <v>78</v>
      </c>
      <c r="E93" s="121"/>
      <c r="F93" s="133"/>
      <c r="G93" s="220"/>
    </row>
    <row r="94" spans="1:7" x14ac:dyDescent="0.3">
      <c r="A94" s="106" t="s">
        <v>154</v>
      </c>
      <c r="B94" s="107">
        <v>11</v>
      </c>
      <c r="C94" s="107"/>
      <c r="D94" s="107" t="s">
        <v>43</v>
      </c>
      <c r="E94" s="121">
        <v>50000</v>
      </c>
      <c r="F94" s="121">
        <f>G94-E94</f>
        <v>53000</v>
      </c>
      <c r="G94" s="208">
        <v>103000</v>
      </c>
    </row>
    <row r="95" spans="1:7" x14ac:dyDescent="0.3">
      <c r="A95" s="108"/>
      <c r="B95" s="13"/>
      <c r="C95" s="8"/>
      <c r="D95" s="13"/>
      <c r="E95" s="14"/>
      <c r="F95" s="14"/>
      <c r="G95" s="15"/>
    </row>
    <row r="96" spans="1:7" x14ac:dyDescent="0.3">
      <c r="A96" s="127"/>
      <c r="B96" s="126">
        <v>3</v>
      </c>
      <c r="C96" s="126"/>
      <c r="D96" s="132" t="s">
        <v>4</v>
      </c>
      <c r="E96" s="133">
        <f>E97</f>
        <v>50000</v>
      </c>
      <c r="F96" s="133">
        <v>53000</v>
      </c>
      <c r="G96" s="220">
        <f>E96+F96</f>
        <v>103000</v>
      </c>
    </row>
    <row r="97" spans="1:7" x14ac:dyDescent="0.3">
      <c r="A97" s="108"/>
      <c r="B97" s="8">
        <v>38</v>
      </c>
      <c r="C97" s="13"/>
      <c r="D97" s="13" t="s">
        <v>155</v>
      </c>
      <c r="E97" s="14">
        <v>50000</v>
      </c>
      <c r="F97" s="14">
        <v>53000</v>
      </c>
      <c r="G97" s="15">
        <f>E97+F97</f>
        <v>103000</v>
      </c>
    </row>
    <row r="98" spans="1:7" x14ac:dyDescent="0.3">
      <c r="A98" s="108"/>
      <c r="B98" s="8"/>
      <c r="C98" s="13"/>
      <c r="D98" s="13"/>
      <c r="E98" s="14"/>
      <c r="F98" s="14"/>
      <c r="G98" s="15"/>
    </row>
    <row r="99" spans="1:7" x14ac:dyDescent="0.3">
      <c r="A99" s="103" t="s">
        <v>136</v>
      </c>
      <c r="B99" s="130"/>
      <c r="C99" s="104" t="s">
        <v>480</v>
      </c>
      <c r="D99" s="104" t="s">
        <v>481</v>
      </c>
      <c r="E99" s="120">
        <f>E103</f>
        <v>20000</v>
      </c>
      <c r="F99" s="120">
        <f>F103</f>
        <v>-15000</v>
      </c>
      <c r="G99" s="209">
        <f>E99+F99</f>
        <v>5000</v>
      </c>
    </row>
    <row r="100" spans="1:7" x14ac:dyDescent="0.3">
      <c r="A100" s="106" t="s">
        <v>137</v>
      </c>
      <c r="B100" s="129">
        <v>51</v>
      </c>
      <c r="C100" s="107"/>
      <c r="D100" s="107" t="s">
        <v>78</v>
      </c>
      <c r="E100" s="121"/>
      <c r="F100" s="133"/>
      <c r="G100" s="220"/>
    </row>
    <row r="101" spans="1:7" x14ac:dyDescent="0.3">
      <c r="A101" s="106" t="s">
        <v>154</v>
      </c>
      <c r="B101" s="129">
        <v>11</v>
      </c>
      <c r="C101" s="107"/>
      <c r="D101" s="107" t="s">
        <v>43</v>
      </c>
      <c r="E101" s="121">
        <v>20000</v>
      </c>
      <c r="F101" s="121">
        <f>G101-E101</f>
        <v>-15000</v>
      </c>
      <c r="G101" s="208">
        <v>5000</v>
      </c>
    </row>
    <row r="102" spans="1:7" x14ac:dyDescent="0.3">
      <c r="A102" s="108"/>
      <c r="B102" s="8"/>
      <c r="C102" s="13"/>
      <c r="D102" s="13"/>
      <c r="E102" s="14"/>
      <c r="F102" s="14"/>
      <c r="G102" s="15"/>
    </row>
    <row r="103" spans="1:7" x14ac:dyDescent="0.3">
      <c r="A103" s="108"/>
      <c r="B103" s="126">
        <v>3</v>
      </c>
      <c r="C103" s="132"/>
      <c r="D103" s="132" t="s">
        <v>4</v>
      </c>
      <c r="E103" s="14">
        <f>E104</f>
        <v>20000</v>
      </c>
      <c r="F103" s="14">
        <f>F104</f>
        <v>-15000</v>
      </c>
      <c r="G103" s="15">
        <f>E103+F103</f>
        <v>5000</v>
      </c>
    </row>
    <row r="104" spans="1:7" x14ac:dyDescent="0.3">
      <c r="A104" s="108"/>
      <c r="B104" s="8">
        <v>32</v>
      </c>
      <c r="C104" s="13"/>
      <c r="D104" s="13" t="s">
        <v>31</v>
      </c>
      <c r="E104" s="14">
        <v>20000</v>
      </c>
      <c r="F104" s="14">
        <v>-15000</v>
      </c>
      <c r="G104" s="15">
        <f>E104+F104</f>
        <v>5000</v>
      </c>
    </row>
    <row r="105" spans="1:7" x14ac:dyDescent="0.3">
      <c r="A105" s="108"/>
      <c r="B105" s="8"/>
      <c r="C105" s="13"/>
      <c r="D105" s="13"/>
      <c r="E105" s="14"/>
      <c r="F105" s="14"/>
      <c r="G105" s="15"/>
    </row>
    <row r="106" spans="1:7" x14ac:dyDescent="0.3">
      <c r="A106" s="103" t="s">
        <v>136</v>
      </c>
      <c r="B106" s="130"/>
      <c r="C106" s="104" t="s">
        <v>488</v>
      </c>
      <c r="D106" s="104" t="s">
        <v>489</v>
      </c>
      <c r="E106" s="120">
        <f>E110</f>
        <v>20000</v>
      </c>
      <c r="F106" s="120">
        <f>F110</f>
        <v>0</v>
      </c>
      <c r="G106" s="209">
        <f>E106+F106</f>
        <v>20000</v>
      </c>
    </row>
    <row r="107" spans="1:7" x14ac:dyDescent="0.3">
      <c r="A107" s="106" t="s">
        <v>137</v>
      </c>
      <c r="B107" s="129">
        <v>51</v>
      </c>
      <c r="C107" s="107"/>
      <c r="D107" s="107" t="s">
        <v>78</v>
      </c>
      <c r="E107" s="5"/>
      <c r="F107" s="14"/>
      <c r="G107" s="15"/>
    </row>
    <row r="108" spans="1:7" x14ac:dyDescent="0.3">
      <c r="A108" s="106" t="s">
        <v>154</v>
      </c>
      <c r="B108" s="129">
        <v>11</v>
      </c>
      <c r="C108" s="107"/>
      <c r="D108" s="107" t="s">
        <v>43</v>
      </c>
      <c r="E108" s="5">
        <v>20000</v>
      </c>
      <c r="F108" s="5">
        <v>0</v>
      </c>
      <c r="G108" s="6">
        <v>20000</v>
      </c>
    </row>
    <row r="109" spans="1:7" x14ac:dyDescent="0.3">
      <c r="A109" s="108"/>
      <c r="B109" s="8"/>
      <c r="C109" s="13"/>
      <c r="D109" s="13"/>
      <c r="E109" s="14"/>
      <c r="F109" s="14"/>
      <c r="G109" s="15"/>
    </row>
    <row r="110" spans="1:7" x14ac:dyDescent="0.3">
      <c r="A110" s="127"/>
      <c r="B110" s="126">
        <v>3</v>
      </c>
      <c r="C110" s="132"/>
      <c r="D110" s="132" t="s">
        <v>4</v>
      </c>
      <c r="E110" s="133">
        <f>E111</f>
        <v>20000</v>
      </c>
      <c r="F110" s="133">
        <f>F111</f>
        <v>0</v>
      </c>
      <c r="G110" s="220">
        <f>E110+F110</f>
        <v>20000</v>
      </c>
    </row>
    <row r="111" spans="1:7" x14ac:dyDescent="0.3">
      <c r="A111" s="108"/>
      <c r="B111" s="8">
        <v>32</v>
      </c>
      <c r="C111" s="13"/>
      <c r="D111" s="13" t="s">
        <v>31</v>
      </c>
      <c r="E111" s="14">
        <v>20000</v>
      </c>
      <c r="F111" s="14">
        <v>0</v>
      </c>
      <c r="G111" s="15">
        <f>E111+F111</f>
        <v>20000</v>
      </c>
    </row>
    <row r="112" spans="1:7" x14ac:dyDescent="0.3">
      <c r="A112" s="108"/>
      <c r="B112" s="13"/>
      <c r="C112" s="8"/>
      <c r="D112" s="13"/>
      <c r="E112" s="14"/>
      <c r="F112" s="14"/>
      <c r="G112" s="15"/>
    </row>
    <row r="113" spans="1:7" ht="28.8" x14ac:dyDescent="0.3">
      <c r="A113" s="103" t="s">
        <v>160</v>
      </c>
      <c r="B113" s="104"/>
      <c r="C113" s="104" t="s">
        <v>301</v>
      </c>
      <c r="D113" s="105" t="s">
        <v>302</v>
      </c>
      <c r="E113" s="120">
        <f>E118+E122</f>
        <v>0</v>
      </c>
      <c r="F113" s="120">
        <f>F118+F122</f>
        <v>0</v>
      </c>
      <c r="G113" s="209">
        <f>E113+F113</f>
        <v>0</v>
      </c>
    </row>
    <row r="114" spans="1:7" x14ac:dyDescent="0.3">
      <c r="A114" s="106" t="s">
        <v>137</v>
      </c>
      <c r="B114" s="107">
        <v>64</v>
      </c>
      <c r="C114" s="107"/>
      <c r="D114" s="107" t="s">
        <v>92</v>
      </c>
      <c r="E114" s="121"/>
      <c r="F114" s="133"/>
      <c r="G114" s="220"/>
    </row>
    <row r="115" spans="1:7" x14ac:dyDescent="0.3">
      <c r="A115" s="106" t="s">
        <v>154</v>
      </c>
      <c r="B115" s="107">
        <v>11</v>
      </c>
      <c r="C115" s="107"/>
      <c r="D115" s="107" t="s">
        <v>43</v>
      </c>
      <c r="E115" s="121">
        <v>0</v>
      </c>
      <c r="F115" s="121">
        <v>0</v>
      </c>
      <c r="G115" s="208">
        <v>0</v>
      </c>
    </row>
    <row r="116" spans="1:7" x14ac:dyDescent="0.3">
      <c r="A116" s="106"/>
      <c r="B116" s="107">
        <v>84</v>
      </c>
      <c r="C116" s="107"/>
      <c r="D116" s="107" t="s">
        <v>118</v>
      </c>
      <c r="E116" s="121">
        <v>0</v>
      </c>
      <c r="F116" s="121">
        <v>0</v>
      </c>
      <c r="G116" s="208">
        <v>0</v>
      </c>
    </row>
    <row r="117" spans="1:7" x14ac:dyDescent="0.3">
      <c r="A117" s="108"/>
      <c r="B117" s="13"/>
      <c r="C117" s="8"/>
      <c r="D117" s="13"/>
      <c r="E117" s="14"/>
      <c r="F117" s="5"/>
      <c r="G117" s="6"/>
    </row>
    <row r="118" spans="1:7" x14ac:dyDescent="0.3">
      <c r="A118" s="127"/>
      <c r="B118" s="126">
        <v>3</v>
      </c>
      <c r="C118" s="126"/>
      <c r="D118" s="132" t="s">
        <v>470</v>
      </c>
      <c r="E118" s="133">
        <f>E119+E120</f>
        <v>0</v>
      </c>
      <c r="F118" s="133">
        <f>F119+F120</f>
        <v>0</v>
      </c>
      <c r="G118" s="220">
        <f>E118+F118</f>
        <v>0</v>
      </c>
    </row>
    <row r="119" spans="1:7" x14ac:dyDescent="0.3">
      <c r="A119" s="108"/>
      <c r="B119" s="8">
        <v>32</v>
      </c>
      <c r="C119" s="8"/>
      <c r="D119" s="13" t="s">
        <v>31</v>
      </c>
      <c r="E119" s="14">
        <v>0</v>
      </c>
      <c r="F119" s="14">
        <v>0</v>
      </c>
      <c r="G119" s="15">
        <f>E119+F119</f>
        <v>0</v>
      </c>
    </row>
    <row r="120" spans="1:7" x14ac:dyDescent="0.3">
      <c r="A120" s="108"/>
      <c r="B120" s="8">
        <v>34</v>
      </c>
      <c r="C120" s="8"/>
      <c r="D120" s="13" t="s">
        <v>32</v>
      </c>
      <c r="E120" s="14">
        <v>0</v>
      </c>
      <c r="F120" s="14">
        <v>0</v>
      </c>
      <c r="G120" s="15">
        <f>E120+F120</f>
        <v>0</v>
      </c>
    </row>
    <row r="121" spans="1:7" x14ac:dyDescent="0.3">
      <c r="A121" s="108"/>
      <c r="B121" s="8"/>
      <c r="C121" s="8"/>
      <c r="D121" s="13"/>
      <c r="E121" s="14"/>
      <c r="F121" s="14"/>
      <c r="G121" s="15"/>
    </row>
    <row r="122" spans="1:7" x14ac:dyDescent="0.3">
      <c r="A122" s="108"/>
      <c r="B122" s="126">
        <v>4</v>
      </c>
      <c r="C122" s="132"/>
      <c r="D122" s="132" t="s">
        <v>463</v>
      </c>
      <c r="E122" s="14">
        <v>0</v>
      </c>
      <c r="F122" s="14">
        <f>F123</f>
        <v>0</v>
      </c>
      <c r="G122" s="15">
        <f>E122+F122</f>
        <v>0</v>
      </c>
    </row>
    <row r="123" spans="1:7" ht="28.8" x14ac:dyDescent="0.3">
      <c r="A123" s="108"/>
      <c r="B123" s="8">
        <v>42</v>
      </c>
      <c r="C123" s="110"/>
      <c r="D123" s="109" t="s">
        <v>304</v>
      </c>
      <c r="E123" s="14">
        <v>0</v>
      </c>
      <c r="F123" s="14">
        <v>0</v>
      </c>
      <c r="G123" s="15">
        <f>E123+F123</f>
        <v>0</v>
      </c>
    </row>
    <row r="124" spans="1:7" x14ac:dyDescent="0.3">
      <c r="A124" s="2"/>
      <c r="E124" s="5"/>
      <c r="F124" s="14"/>
      <c r="G124" s="15"/>
    </row>
    <row r="125" spans="1:7" x14ac:dyDescent="0.3">
      <c r="A125" s="103" t="s">
        <v>160</v>
      </c>
      <c r="B125" s="104"/>
      <c r="C125" s="104" t="s">
        <v>303</v>
      </c>
      <c r="D125" s="105" t="s">
        <v>500</v>
      </c>
      <c r="E125" s="120">
        <f>E129+E132</f>
        <v>10000</v>
      </c>
      <c r="F125" s="120">
        <f>F129+F132</f>
        <v>0</v>
      </c>
      <c r="G125" s="209">
        <f>G129+G132</f>
        <v>10000</v>
      </c>
    </row>
    <row r="126" spans="1:7" x14ac:dyDescent="0.3">
      <c r="A126" s="106" t="s">
        <v>137</v>
      </c>
      <c r="B126" s="107">
        <v>62</v>
      </c>
      <c r="C126" s="107"/>
      <c r="D126" s="107" t="s">
        <v>88</v>
      </c>
      <c r="E126" s="121"/>
      <c r="F126" s="133"/>
      <c r="G126" s="220"/>
    </row>
    <row r="127" spans="1:7" x14ac:dyDescent="0.3">
      <c r="A127" s="106" t="s">
        <v>154</v>
      </c>
      <c r="B127" s="107">
        <v>11</v>
      </c>
      <c r="C127" s="107"/>
      <c r="D127" s="107" t="s">
        <v>43</v>
      </c>
      <c r="E127" s="121">
        <v>10000</v>
      </c>
      <c r="F127" s="121">
        <f>G127-E127</f>
        <v>0</v>
      </c>
      <c r="G127" s="208">
        <v>10000</v>
      </c>
    </row>
    <row r="128" spans="1:7" x14ac:dyDescent="0.3">
      <c r="A128" s="2"/>
      <c r="E128" s="5"/>
      <c r="F128" s="14"/>
      <c r="G128" s="15"/>
    </row>
    <row r="129" spans="1:7" x14ac:dyDescent="0.3">
      <c r="A129" s="2"/>
      <c r="B129" s="8">
        <v>3</v>
      </c>
      <c r="D129" s="132" t="s">
        <v>4</v>
      </c>
      <c r="E129" s="14">
        <v>0</v>
      </c>
      <c r="F129" s="14">
        <f>F130</f>
        <v>4400</v>
      </c>
      <c r="G129" s="15">
        <f>E129+F129</f>
        <v>4400</v>
      </c>
    </row>
    <row r="130" spans="1:7" x14ac:dyDescent="0.3">
      <c r="A130" s="2"/>
      <c r="B130" s="8">
        <v>38</v>
      </c>
      <c r="D130" s="13" t="s">
        <v>155</v>
      </c>
      <c r="E130" s="14">
        <v>0</v>
      </c>
      <c r="F130" s="14">
        <v>4400</v>
      </c>
      <c r="G130" s="15">
        <f>E130+F130</f>
        <v>4400</v>
      </c>
    </row>
    <row r="131" spans="1:7" x14ac:dyDescent="0.3">
      <c r="A131" s="2"/>
      <c r="E131" s="5"/>
      <c r="F131" s="14"/>
      <c r="G131" s="15"/>
    </row>
    <row r="132" spans="1:7" x14ac:dyDescent="0.3">
      <c r="A132" s="127"/>
      <c r="B132" s="126">
        <v>4</v>
      </c>
      <c r="C132" s="132"/>
      <c r="D132" s="132" t="s">
        <v>463</v>
      </c>
      <c r="E132" s="133">
        <f>E133</f>
        <v>10000</v>
      </c>
      <c r="F132" s="133">
        <v>-4400</v>
      </c>
      <c r="G132" s="220">
        <f>E132+F132</f>
        <v>5600</v>
      </c>
    </row>
    <row r="133" spans="1:7" ht="28.8" x14ac:dyDescent="0.3">
      <c r="A133" s="108"/>
      <c r="B133" s="8">
        <v>42</v>
      </c>
      <c r="C133" s="110"/>
      <c r="D133" s="109" t="s">
        <v>304</v>
      </c>
      <c r="E133" s="14">
        <v>10000</v>
      </c>
      <c r="F133" s="14">
        <v>-4400</v>
      </c>
      <c r="G133" s="15">
        <f>E133+F133</f>
        <v>5600</v>
      </c>
    </row>
    <row r="134" spans="1:7" x14ac:dyDescent="0.3">
      <c r="A134" s="2"/>
      <c r="E134" s="5"/>
      <c r="F134" s="14"/>
      <c r="G134" s="15"/>
    </row>
    <row r="135" spans="1:7" ht="28.8" x14ac:dyDescent="0.3">
      <c r="A135" s="103" t="s">
        <v>160</v>
      </c>
      <c r="B135" s="104"/>
      <c r="C135" s="104" t="s">
        <v>305</v>
      </c>
      <c r="D135" s="105" t="s">
        <v>306</v>
      </c>
      <c r="E135" s="120">
        <f>E139</f>
        <v>35000</v>
      </c>
      <c r="F135" s="120">
        <v>-35000</v>
      </c>
      <c r="G135" s="209">
        <f>E135+F135</f>
        <v>0</v>
      </c>
    </row>
    <row r="136" spans="1:7" x14ac:dyDescent="0.3">
      <c r="A136" s="106" t="s">
        <v>137</v>
      </c>
      <c r="B136" s="107">
        <v>62</v>
      </c>
      <c r="C136" s="107"/>
      <c r="D136" s="107" t="s">
        <v>88</v>
      </c>
      <c r="E136" s="121"/>
      <c r="F136" s="133"/>
      <c r="G136" s="220"/>
    </row>
    <row r="137" spans="1:7" x14ac:dyDescent="0.3">
      <c r="A137" s="106" t="s">
        <v>154</v>
      </c>
      <c r="B137" s="107">
        <v>11</v>
      </c>
      <c r="C137" s="107"/>
      <c r="D137" s="107" t="s">
        <v>43</v>
      </c>
      <c r="E137" s="121">
        <v>35000</v>
      </c>
      <c r="F137" s="121">
        <v>-35000</v>
      </c>
      <c r="G137" s="208">
        <v>0</v>
      </c>
    </row>
    <row r="138" spans="1:7" x14ac:dyDescent="0.3">
      <c r="A138" s="106"/>
      <c r="B138" s="107"/>
      <c r="C138" s="107"/>
      <c r="D138" s="107"/>
      <c r="E138" s="121"/>
      <c r="F138" s="133"/>
      <c r="G138" s="220"/>
    </row>
    <row r="139" spans="1:7" x14ac:dyDescent="0.3">
      <c r="A139" s="127"/>
      <c r="B139" s="126">
        <v>4</v>
      </c>
      <c r="C139" s="132"/>
      <c r="D139" s="132" t="s">
        <v>463</v>
      </c>
      <c r="E139" s="133">
        <f>E140</f>
        <v>35000</v>
      </c>
      <c r="F139" s="133">
        <v>-35000</v>
      </c>
      <c r="G139" s="220">
        <f>E139+F139</f>
        <v>0</v>
      </c>
    </row>
    <row r="140" spans="1:7" ht="28.8" x14ac:dyDescent="0.3">
      <c r="A140" s="108"/>
      <c r="B140" s="8">
        <v>42</v>
      </c>
      <c r="C140" s="13"/>
      <c r="D140" s="109" t="s">
        <v>307</v>
      </c>
      <c r="E140" s="14">
        <v>35000</v>
      </c>
      <c r="F140" s="14">
        <v>-35000</v>
      </c>
      <c r="G140" s="15">
        <f>E140+F140</f>
        <v>0</v>
      </c>
    </row>
    <row r="141" spans="1:7" x14ac:dyDescent="0.3">
      <c r="A141" s="108"/>
      <c r="B141" s="13"/>
      <c r="C141" s="8"/>
      <c r="D141" s="13"/>
      <c r="E141" s="14"/>
      <c r="F141" s="14"/>
      <c r="G141" s="15"/>
    </row>
    <row r="142" spans="1:7" ht="28.8" x14ac:dyDescent="0.3">
      <c r="A142" s="103" t="s">
        <v>160</v>
      </c>
      <c r="B142" s="104"/>
      <c r="C142" s="104" t="s">
        <v>308</v>
      </c>
      <c r="D142" s="105" t="s">
        <v>309</v>
      </c>
      <c r="E142" s="120">
        <f>E146</f>
        <v>0</v>
      </c>
      <c r="F142" s="120">
        <f>F146</f>
        <v>0</v>
      </c>
      <c r="G142" s="209">
        <f>E142+F142</f>
        <v>0</v>
      </c>
    </row>
    <row r="143" spans="1:7" x14ac:dyDescent="0.3">
      <c r="A143" s="106" t="s">
        <v>137</v>
      </c>
      <c r="B143" s="107">
        <v>62</v>
      </c>
      <c r="C143" s="107"/>
      <c r="D143" s="107" t="s">
        <v>88</v>
      </c>
      <c r="E143" s="121"/>
      <c r="F143" s="133"/>
      <c r="G143" s="220"/>
    </row>
    <row r="144" spans="1:7" x14ac:dyDescent="0.3">
      <c r="A144" s="106" t="s">
        <v>154</v>
      </c>
      <c r="B144" s="107">
        <v>52</v>
      </c>
      <c r="C144" s="107"/>
      <c r="D144" s="107" t="s">
        <v>234</v>
      </c>
      <c r="E144" s="121">
        <v>0</v>
      </c>
      <c r="F144" s="121">
        <v>0</v>
      </c>
      <c r="G144" s="208">
        <v>0</v>
      </c>
    </row>
    <row r="145" spans="1:7" x14ac:dyDescent="0.3">
      <c r="A145" s="106"/>
      <c r="B145" s="107"/>
      <c r="C145" s="107"/>
      <c r="D145" s="107"/>
      <c r="E145" s="121"/>
      <c r="F145" s="133"/>
      <c r="G145" s="220"/>
    </row>
    <row r="146" spans="1:7" x14ac:dyDescent="0.3">
      <c r="A146" s="127"/>
      <c r="B146" s="126">
        <v>3</v>
      </c>
      <c r="C146" s="132"/>
      <c r="D146" s="132" t="s">
        <v>4</v>
      </c>
      <c r="E146" s="133">
        <v>0</v>
      </c>
      <c r="F146" s="133">
        <v>0</v>
      </c>
      <c r="G146" s="220">
        <f>E146+F146</f>
        <v>0</v>
      </c>
    </row>
    <row r="147" spans="1:7" x14ac:dyDescent="0.3">
      <c r="A147" s="108"/>
      <c r="B147" s="8">
        <v>32</v>
      </c>
      <c r="C147" s="13"/>
      <c r="D147" s="13" t="s">
        <v>31</v>
      </c>
      <c r="E147" s="14">
        <v>0</v>
      </c>
      <c r="F147" s="14">
        <v>0</v>
      </c>
      <c r="G147" s="15">
        <f>E147+F147</f>
        <v>0</v>
      </c>
    </row>
    <row r="148" spans="1:7" x14ac:dyDescent="0.3">
      <c r="A148" s="108"/>
      <c r="B148" s="8"/>
      <c r="C148" s="13"/>
      <c r="D148" s="13"/>
      <c r="E148" s="14"/>
      <c r="F148" s="14"/>
      <c r="G148" s="15"/>
    </row>
    <row r="149" spans="1:7" x14ac:dyDescent="0.3">
      <c r="A149" s="103" t="s">
        <v>160</v>
      </c>
      <c r="B149" s="130"/>
      <c r="C149" s="104" t="s">
        <v>513</v>
      </c>
      <c r="D149" s="104" t="s">
        <v>514</v>
      </c>
      <c r="E149" s="120">
        <f>E153</f>
        <v>15000</v>
      </c>
      <c r="F149" s="120">
        <v>-15000</v>
      </c>
      <c r="G149" s="209">
        <f>E149+F149</f>
        <v>0</v>
      </c>
    </row>
    <row r="150" spans="1:7" x14ac:dyDescent="0.3">
      <c r="A150" s="128" t="s">
        <v>137</v>
      </c>
      <c r="B150" s="256">
        <v>62</v>
      </c>
      <c r="C150" s="255"/>
      <c r="D150" s="255" t="s">
        <v>88</v>
      </c>
      <c r="E150" s="257"/>
      <c r="F150" s="257"/>
      <c r="G150" s="239"/>
    </row>
    <row r="151" spans="1:7" x14ac:dyDescent="0.3">
      <c r="A151" s="128" t="s">
        <v>154</v>
      </c>
      <c r="B151" s="256">
        <v>11</v>
      </c>
      <c r="C151" s="255"/>
      <c r="D151" s="255" t="s">
        <v>43</v>
      </c>
      <c r="E151" s="257">
        <v>15000</v>
      </c>
      <c r="F151" s="257">
        <f>F149</f>
        <v>-15000</v>
      </c>
      <c r="G151" s="239">
        <v>0</v>
      </c>
    </row>
    <row r="152" spans="1:7" x14ac:dyDescent="0.3">
      <c r="A152" s="108"/>
      <c r="B152" s="8"/>
      <c r="C152" s="13"/>
      <c r="D152" s="13"/>
      <c r="E152" s="14"/>
      <c r="F152" s="14"/>
      <c r="G152" s="15"/>
    </row>
    <row r="153" spans="1:7" x14ac:dyDescent="0.3">
      <c r="A153" s="108"/>
      <c r="B153" s="126">
        <v>4</v>
      </c>
      <c r="C153" s="132"/>
      <c r="D153" s="132" t="s">
        <v>463</v>
      </c>
      <c r="E153" s="14">
        <v>15000</v>
      </c>
      <c r="F153" s="14">
        <v>-15000</v>
      </c>
      <c r="G153" s="15">
        <f>E153+F153</f>
        <v>0</v>
      </c>
    </row>
    <row r="154" spans="1:7" ht="28.8" x14ac:dyDescent="0.3">
      <c r="A154" s="108"/>
      <c r="B154" s="8">
        <v>42</v>
      </c>
      <c r="C154" s="13"/>
      <c r="D154" s="109" t="s">
        <v>307</v>
      </c>
      <c r="E154" s="14">
        <v>15000</v>
      </c>
      <c r="F154" s="14">
        <v>-15000</v>
      </c>
      <c r="G154" s="15">
        <f>E154+F154</f>
        <v>0</v>
      </c>
    </row>
    <row r="155" spans="1:7" x14ac:dyDescent="0.3">
      <c r="A155" s="108"/>
      <c r="B155" s="13"/>
      <c r="C155" s="8"/>
      <c r="D155" s="13"/>
      <c r="E155" s="14"/>
      <c r="F155" s="14"/>
      <c r="G155" s="15"/>
    </row>
    <row r="156" spans="1:7" x14ac:dyDescent="0.3">
      <c r="A156" s="111" t="s">
        <v>132</v>
      </c>
      <c r="B156" s="112"/>
      <c r="C156" s="112">
        <v>1012</v>
      </c>
      <c r="D156" s="112" t="s">
        <v>76</v>
      </c>
      <c r="E156" s="123">
        <f>E158+E169+E179+E186</f>
        <v>536000</v>
      </c>
      <c r="F156" s="123">
        <f>F158+F169+F179+F186</f>
        <v>-530000</v>
      </c>
      <c r="G156" s="210">
        <f>G158+G169+G179+G186</f>
        <v>6000</v>
      </c>
    </row>
    <row r="157" spans="1:7" x14ac:dyDescent="0.3">
      <c r="A157" s="2"/>
      <c r="E157" s="5"/>
      <c r="F157" s="14"/>
      <c r="G157" s="15"/>
    </row>
    <row r="158" spans="1:7" x14ac:dyDescent="0.3">
      <c r="A158" s="103" t="s">
        <v>160</v>
      </c>
      <c r="B158" s="104"/>
      <c r="C158" s="104" t="s">
        <v>310</v>
      </c>
      <c r="D158" s="104" t="s">
        <v>311</v>
      </c>
      <c r="E158" s="120">
        <f>E163+E166</f>
        <v>500000</v>
      </c>
      <c r="F158" s="120">
        <f>F163+F166</f>
        <v>-500000</v>
      </c>
      <c r="G158" s="209">
        <f>G163+G166</f>
        <v>0</v>
      </c>
    </row>
    <row r="159" spans="1:7" x14ac:dyDescent="0.3">
      <c r="A159" s="106" t="s">
        <v>137</v>
      </c>
      <c r="B159" s="107">
        <v>51</v>
      </c>
      <c r="C159" s="107"/>
      <c r="D159" s="107" t="s">
        <v>78</v>
      </c>
      <c r="E159" s="121"/>
      <c r="F159" s="133"/>
      <c r="G159" s="220"/>
    </row>
    <row r="160" spans="1:7" x14ac:dyDescent="0.3">
      <c r="A160" s="106" t="s">
        <v>154</v>
      </c>
      <c r="B160" s="107">
        <v>11</v>
      </c>
      <c r="C160" s="107"/>
      <c r="D160" s="107" t="s">
        <v>43</v>
      </c>
      <c r="E160" s="121">
        <v>125000</v>
      </c>
      <c r="F160" s="121">
        <v>-125000</v>
      </c>
      <c r="G160" s="208">
        <v>0</v>
      </c>
    </row>
    <row r="161" spans="1:7" x14ac:dyDescent="0.3">
      <c r="A161" s="106"/>
      <c r="B161" s="107">
        <v>51</v>
      </c>
      <c r="C161" s="107"/>
      <c r="D161" s="107" t="s">
        <v>19</v>
      </c>
      <c r="E161" s="121">
        <v>375000</v>
      </c>
      <c r="F161" s="121">
        <v>-375000</v>
      </c>
      <c r="G161" s="208">
        <v>0</v>
      </c>
    </row>
    <row r="162" spans="1:7" x14ac:dyDescent="0.3">
      <c r="A162" s="106"/>
      <c r="B162" s="107"/>
      <c r="C162" s="107"/>
      <c r="D162" s="107"/>
      <c r="E162" s="121"/>
      <c r="F162" s="133"/>
      <c r="G162" s="220"/>
    </row>
    <row r="163" spans="1:7" x14ac:dyDescent="0.3">
      <c r="A163" s="127"/>
      <c r="B163" s="126">
        <v>3</v>
      </c>
      <c r="C163" s="132"/>
      <c r="D163" s="132" t="s">
        <v>4</v>
      </c>
      <c r="E163" s="133">
        <f>E164</f>
        <v>0</v>
      </c>
      <c r="F163" s="133">
        <v>0</v>
      </c>
      <c r="G163" s="220">
        <f>E163+F163</f>
        <v>0</v>
      </c>
    </row>
    <row r="164" spans="1:7" x14ac:dyDescent="0.3">
      <c r="A164" s="108"/>
      <c r="B164" s="8">
        <v>32</v>
      </c>
      <c r="C164" s="13"/>
      <c r="D164" s="13" t="s">
        <v>31</v>
      </c>
      <c r="E164" s="14">
        <v>0</v>
      </c>
      <c r="F164" s="14">
        <v>0</v>
      </c>
      <c r="G164" s="15">
        <f>E164+F164</f>
        <v>0</v>
      </c>
    </row>
    <row r="165" spans="1:7" x14ac:dyDescent="0.3">
      <c r="A165" s="106"/>
      <c r="B165" s="107"/>
      <c r="C165" s="107"/>
      <c r="D165" s="107"/>
      <c r="E165" s="121"/>
      <c r="F165" s="133"/>
      <c r="G165" s="220"/>
    </row>
    <row r="166" spans="1:7" x14ac:dyDescent="0.3">
      <c r="A166" s="127"/>
      <c r="B166" s="126">
        <v>4</v>
      </c>
      <c r="C166" s="132"/>
      <c r="D166" s="132" t="s">
        <v>464</v>
      </c>
      <c r="E166" s="133">
        <f>E167</f>
        <v>500000</v>
      </c>
      <c r="F166" s="133">
        <f>F167</f>
        <v>-500000</v>
      </c>
      <c r="G166" s="220">
        <f>E166+F166</f>
        <v>0</v>
      </c>
    </row>
    <row r="167" spans="1:7" ht="28.8" x14ac:dyDescent="0.3">
      <c r="A167" s="127"/>
      <c r="B167" s="126">
        <v>42</v>
      </c>
      <c r="C167" s="132"/>
      <c r="D167" s="109" t="s">
        <v>307</v>
      </c>
      <c r="E167" s="133">
        <v>500000</v>
      </c>
      <c r="F167" s="133">
        <v>-500000</v>
      </c>
      <c r="G167" s="220">
        <f>E167+F167</f>
        <v>0</v>
      </c>
    </row>
    <row r="168" spans="1:7" x14ac:dyDescent="0.3">
      <c r="A168" s="106"/>
      <c r="B168" s="107"/>
      <c r="C168" s="107"/>
      <c r="D168" s="107"/>
      <c r="E168" s="121"/>
      <c r="F168" s="133"/>
      <c r="G168" s="220"/>
    </row>
    <row r="169" spans="1:7" x14ac:dyDescent="0.3">
      <c r="A169" s="103" t="s">
        <v>160</v>
      </c>
      <c r="B169" s="130"/>
      <c r="C169" s="104" t="s">
        <v>312</v>
      </c>
      <c r="D169" s="104" t="s">
        <v>78</v>
      </c>
      <c r="E169" s="120">
        <f>E173+E176</f>
        <v>6000</v>
      </c>
      <c r="F169" s="120">
        <f>F173+F176</f>
        <v>0</v>
      </c>
      <c r="G169" s="209">
        <f>G173+G176</f>
        <v>6000</v>
      </c>
    </row>
    <row r="170" spans="1:7" x14ac:dyDescent="0.3">
      <c r="A170" s="106" t="s">
        <v>137</v>
      </c>
      <c r="B170" s="129">
        <v>51</v>
      </c>
      <c r="C170" s="107"/>
      <c r="D170" s="107" t="s">
        <v>78</v>
      </c>
      <c r="E170" s="121"/>
      <c r="F170" s="133"/>
      <c r="G170" s="220"/>
    </row>
    <row r="171" spans="1:7" x14ac:dyDescent="0.3">
      <c r="A171" s="106" t="s">
        <v>154</v>
      </c>
      <c r="B171" s="129">
        <v>51</v>
      </c>
      <c r="C171" s="107"/>
      <c r="D171" s="107" t="s">
        <v>19</v>
      </c>
      <c r="E171" s="121">
        <v>6000</v>
      </c>
      <c r="F171" s="121">
        <v>0</v>
      </c>
      <c r="G171" s="208">
        <v>6000</v>
      </c>
    </row>
    <row r="172" spans="1:7" x14ac:dyDescent="0.3">
      <c r="A172" s="2"/>
      <c r="B172" s="8"/>
      <c r="D172" s="13"/>
      <c r="E172" s="14"/>
      <c r="F172" s="14"/>
      <c r="G172" s="15"/>
    </row>
    <row r="173" spans="1:7" x14ac:dyDescent="0.3">
      <c r="A173" s="127"/>
      <c r="B173" s="126">
        <v>3</v>
      </c>
      <c r="C173" s="132"/>
      <c r="D173" s="132" t="s">
        <v>4</v>
      </c>
      <c r="E173" s="133">
        <f>E174</f>
        <v>6000</v>
      </c>
      <c r="F173" s="133">
        <v>0</v>
      </c>
      <c r="G173" s="220">
        <f>E173+F173</f>
        <v>6000</v>
      </c>
    </row>
    <row r="174" spans="1:7" x14ac:dyDescent="0.3">
      <c r="A174" s="108"/>
      <c r="B174" s="8">
        <v>32</v>
      </c>
      <c r="C174" s="13"/>
      <c r="D174" s="13" t="s">
        <v>31</v>
      </c>
      <c r="E174" s="14">
        <v>6000</v>
      </c>
      <c r="F174" s="14">
        <v>0</v>
      </c>
      <c r="G174" s="15">
        <f>E174+F174</f>
        <v>6000</v>
      </c>
    </row>
    <row r="175" spans="1:7" x14ac:dyDescent="0.3">
      <c r="A175" s="108"/>
      <c r="B175" s="8"/>
      <c r="C175" s="13"/>
      <c r="D175" s="13"/>
      <c r="E175" s="14"/>
      <c r="F175" s="14"/>
      <c r="G175" s="15"/>
    </row>
    <row r="176" spans="1:7" x14ac:dyDescent="0.3">
      <c r="A176" s="127"/>
      <c r="B176" s="126">
        <v>4</v>
      </c>
      <c r="C176" s="132"/>
      <c r="D176" s="132" t="s">
        <v>471</v>
      </c>
      <c r="E176" s="133">
        <f>E177</f>
        <v>0</v>
      </c>
      <c r="F176" s="133">
        <v>0</v>
      </c>
      <c r="G176" s="220">
        <f>E176+F176</f>
        <v>0</v>
      </c>
    </row>
    <row r="177" spans="1:7" ht="28.8" x14ac:dyDescent="0.3">
      <c r="A177" s="108"/>
      <c r="B177" s="8">
        <v>42</v>
      </c>
      <c r="C177" s="13"/>
      <c r="D177" s="109" t="s">
        <v>307</v>
      </c>
      <c r="E177" s="14">
        <v>0</v>
      </c>
      <c r="F177" s="14">
        <v>0</v>
      </c>
      <c r="G177" s="15">
        <f>E177+F177</f>
        <v>0</v>
      </c>
    </row>
    <row r="178" spans="1:7" x14ac:dyDescent="0.3">
      <c r="A178" s="2"/>
      <c r="B178" s="8"/>
      <c r="D178" s="109"/>
      <c r="E178" s="14"/>
      <c r="F178" s="14"/>
      <c r="G178" s="15"/>
    </row>
    <row r="179" spans="1:7" x14ac:dyDescent="0.3">
      <c r="A179" s="103" t="s">
        <v>160</v>
      </c>
      <c r="B179" s="104"/>
      <c r="C179" s="104" t="s">
        <v>313</v>
      </c>
      <c r="D179" s="105" t="s">
        <v>314</v>
      </c>
      <c r="E179" s="120">
        <f>E183</f>
        <v>20000</v>
      </c>
      <c r="F179" s="120">
        <v>-20000</v>
      </c>
      <c r="G179" s="209">
        <f>E179+F179</f>
        <v>0</v>
      </c>
    </row>
    <row r="180" spans="1:7" x14ac:dyDescent="0.3">
      <c r="A180" s="106" t="s">
        <v>137</v>
      </c>
      <c r="B180" s="107">
        <v>51</v>
      </c>
      <c r="C180" s="107"/>
      <c r="D180" s="107" t="s">
        <v>78</v>
      </c>
      <c r="E180" s="121"/>
      <c r="F180" s="133"/>
      <c r="G180" s="220"/>
    </row>
    <row r="181" spans="1:7" x14ac:dyDescent="0.3">
      <c r="A181" s="106" t="s">
        <v>154</v>
      </c>
      <c r="B181" s="107">
        <v>41</v>
      </c>
      <c r="C181" s="107"/>
      <c r="D181" s="107" t="s">
        <v>47</v>
      </c>
      <c r="E181" s="121">
        <v>20000</v>
      </c>
      <c r="F181" s="121">
        <v>-20000</v>
      </c>
      <c r="G181" s="208">
        <v>0</v>
      </c>
    </row>
    <row r="182" spans="1:7" x14ac:dyDescent="0.3">
      <c r="A182" s="2"/>
      <c r="E182" s="5"/>
      <c r="F182" s="14"/>
      <c r="G182" s="15"/>
    </row>
    <row r="183" spans="1:7" x14ac:dyDescent="0.3">
      <c r="A183" s="127"/>
      <c r="B183" s="126">
        <v>4</v>
      </c>
      <c r="C183" s="132"/>
      <c r="D183" s="132" t="s">
        <v>471</v>
      </c>
      <c r="E183" s="133">
        <f>E184</f>
        <v>20000</v>
      </c>
      <c r="F183" s="133">
        <v>-20000</v>
      </c>
      <c r="G183" s="220">
        <f>E183+F183</f>
        <v>0</v>
      </c>
    </row>
    <row r="184" spans="1:7" ht="28.8" x14ac:dyDescent="0.3">
      <c r="A184" s="108"/>
      <c r="B184" s="8">
        <v>42</v>
      </c>
      <c r="C184" s="13"/>
      <c r="D184" s="109" t="s">
        <v>307</v>
      </c>
      <c r="E184" s="14">
        <v>20000</v>
      </c>
      <c r="F184" s="14">
        <v>-20000</v>
      </c>
      <c r="G184" s="15">
        <f>E184+F184</f>
        <v>0</v>
      </c>
    </row>
    <row r="185" spans="1:7" x14ac:dyDescent="0.3">
      <c r="A185" s="2"/>
      <c r="E185" s="5"/>
      <c r="F185" s="14"/>
      <c r="G185" s="15"/>
    </row>
    <row r="186" spans="1:7" x14ac:dyDescent="0.3">
      <c r="A186" s="103" t="s">
        <v>160</v>
      </c>
      <c r="B186" s="104"/>
      <c r="C186" s="104" t="s">
        <v>315</v>
      </c>
      <c r="D186" s="104" t="s">
        <v>316</v>
      </c>
      <c r="E186" s="120">
        <f>E190</f>
        <v>10000</v>
      </c>
      <c r="F186" s="120">
        <v>-10000</v>
      </c>
      <c r="G186" s="209">
        <v>0</v>
      </c>
    </row>
    <row r="187" spans="1:7" x14ac:dyDescent="0.3">
      <c r="A187" s="106" t="s">
        <v>137</v>
      </c>
      <c r="B187" s="107">
        <v>51</v>
      </c>
      <c r="C187" s="107"/>
      <c r="D187" s="107" t="s">
        <v>78</v>
      </c>
      <c r="E187" s="121"/>
      <c r="F187" s="133"/>
      <c r="G187" s="220"/>
    </row>
    <row r="188" spans="1:7" x14ac:dyDescent="0.3">
      <c r="A188" s="106" t="s">
        <v>154</v>
      </c>
      <c r="B188" s="107">
        <v>11</v>
      </c>
      <c r="C188" s="107"/>
      <c r="D188" s="107" t="s">
        <v>43</v>
      </c>
      <c r="E188" s="121">
        <v>10000</v>
      </c>
      <c r="F188" s="121">
        <v>-10000</v>
      </c>
      <c r="G188" s="208">
        <v>0</v>
      </c>
    </row>
    <row r="189" spans="1:7" x14ac:dyDescent="0.3">
      <c r="A189" s="2"/>
      <c r="E189" s="5"/>
      <c r="F189" s="14"/>
      <c r="G189" s="15"/>
    </row>
    <row r="190" spans="1:7" x14ac:dyDescent="0.3">
      <c r="A190" s="2"/>
      <c r="B190" s="126">
        <v>3</v>
      </c>
      <c r="C190" s="132"/>
      <c r="D190" s="132" t="s">
        <v>4</v>
      </c>
      <c r="E190" s="14">
        <f>E191</f>
        <v>10000</v>
      </c>
      <c r="F190" s="14">
        <v>-10000</v>
      </c>
      <c r="G190" s="15">
        <f>E190+F190</f>
        <v>0</v>
      </c>
    </row>
    <row r="191" spans="1:7" x14ac:dyDescent="0.3">
      <c r="A191" s="2"/>
      <c r="B191" s="8">
        <v>32</v>
      </c>
      <c r="C191" s="13"/>
      <c r="D191" s="13" t="s">
        <v>31</v>
      </c>
      <c r="E191" s="14">
        <v>10000</v>
      </c>
      <c r="F191" s="14">
        <v>-10000</v>
      </c>
      <c r="G191" s="15">
        <f>E191+F191</f>
        <v>0</v>
      </c>
    </row>
    <row r="192" spans="1:7" x14ac:dyDescent="0.3">
      <c r="A192" s="2"/>
      <c r="E192" s="5"/>
      <c r="F192" s="14"/>
      <c r="G192" s="15"/>
    </row>
    <row r="193" spans="1:7" x14ac:dyDescent="0.3">
      <c r="A193" s="106"/>
      <c r="B193" s="126">
        <v>4</v>
      </c>
      <c r="C193" s="107"/>
      <c r="D193" s="132" t="s">
        <v>472</v>
      </c>
      <c r="E193" s="133">
        <f>E194</f>
        <v>0</v>
      </c>
      <c r="F193" s="133">
        <v>0</v>
      </c>
      <c r="G193" s="220">
        <f>E193+F193</f>
        <v>0</v>
      </c>
    </row>
    <row r="194" spans="1:7" ht="28.8" x14ac:dyDescent="0.3">
      <c r="A194" s="108"/>
      <c r="B194" s="8">
        <v>42</v>
      </c>
      <c r="C194" s="13"/>
      <c r="D194" s="109" t="s">
        <v>307</v>
      </c>
      <c r="E194" s="14">
        <v>0</v>
      </c>
      <c r="F194" s="14">
        <v>0</v>
      </c>
      <c r="G194" s="15">
        <f>E194+F194</f>
        <v>0</v>
      </c>
    </row>
    <row r="195" spans="1:7" x14ac:dyDescent="0.3">
      <c r="A195" s="108"/>
      <c r="B195" s="8"/>
      <c r="C195" s="13"/>
      <c r="D195" s="109"/>
      <c r="E195" s="14"/>
      <c r="F195" s="14"/>
      <c r="G195" s="15"/>
    </row>
    <row r="196" spans="1:7" x14ac:dyDescent="0.3">
      <c r="A196" s="370" t="s">
        <v>317</v>
      </c>
      <c r="B196" s="347"/>
      <c r="C196" s="347"/>
      <c r="D196" s="347"/>
      <c r="E196" s="258">
        <f>E198</f>
        <v>735000</v>
      </c>
      <c r="F196" s="258">
        <f>F198</f>
        <v>-525000</v>
      </c>
      <c r="G196" s="221">
        <f>G198</f>
        <v>210000</v>
      </c>
    </row>
    <row r="197" spans="1:7" x14ac:dyDescent="0.3">
      <c r="A197" s="2"/>
      <c r="E197" s="5"/>
      <c r="F197" s="14"/>
      <c r="G197" s="15"/>
    </row>
    <row r="198" spans="1:7" x14ac:dyDescent="0.3">
      <c r="A198" s="111" t="s">
        <v>132</v>
      </c>
      <c r="B198" s="112"/>
      <c r="C198" s="112">
        <v>1013</v>
      </c>
      <c r="D198" s="112" t="s">
        <v>318</v>
      </c>
      <c r="E198" s="123">
        <f>E200+E207+E217+E227+E234+E245+E252+E259+E266+E274+E281+E291+E298+E305+E313+E321+E328+E335+E342+E350+E357+E364+E371+E378+E385+E392+E400+E407+E417+E425+E435+E443+E450</f>
        <v>735000</v>
      </c>
      <c r="F198" s="123">
        <f>F200+F207+F217+F227+F234+F245+F252+F259+F266+F274+F281+F291+F298+F305+F313+F321+F328+F335+F342+F350+F357+F364+F371+F378+F385+F392+F400+F407+F417+F425+F435+F443+F450</f>
        <v>-525000</v>
      </c>
      <c r="G198" s="210">
        <f>G200+G207+G217+G227+G234+G245+G252+G259+G266+G274+G281+G291+G298+G305+G313+G321+G328+G335+G342+G350+G357+G364+G371+G378+G385+G392+G400+G407+G417+G425+G435+G443+G450</f>
        <v>210000</v>
      </c>
    </row>
    <row r="199" spans="1:7" x14ac:dyDescent="0.3">
      <c r="A199" s="106"/>
      <c r="B199" s="107"/>
      <c r="C199" s="107"/>
      <c r="D199" s="107"/>
      <c r="E199" s="121"/>
      <c r="F199" s="133"/>
      <c r="G199" s="220"/>
    </row>
    <row r="200" spans="1:7" ht="28.8" x14ac:dyDescent="0.3">
      <c r="A200" s="103" t="s">
        <v>160</v>
      </c>
      <c r="B200" s="104"/>
      <c r="C200" s="104" t="s">
        <v>319</v>
      </c>
      <c r="D200" s="105" t="s">
        <v>320</v>
      </c>
      <c r="E200" s="120">
        <f>E204</f>
        <v>30000</v>
      </c>
      <c r="F200" s="120">
        <v>-30000</v>
      </c>
      <c r="G200" s="209">
        <f>E200+F200</f>
        <v>0</v>
      </c>
    </row>
    <row r="201" spans="1:7" x14ac:dyDescent="0.3">
      <c r="A201" s="2" t="s">
        <v>137</v>
      </c>
      <c r="B201" s="1">
        <v>45</v>
      </c>
      <c r="D201" s="1" t="s">
        <v>276</v>
      </c>
      <c r="E201" s="5"/>
      <c r="F201" s="14"/>
      <c r="G201" s="15"/>
    </row>
    <row r="202" spans="1:7" x14ac:dyDescent="0.3">
      <c r="A202" s="2" t="s">
        <v>154</v>
      </c>
      <c r="B202" s="1">
        <v>11</v>
      </c>
      <c r="D202" s="1" t="s">
        <v>43</v>
      </c>
      <c r="E202" s="5">
        <v>30000</v>
      </c>
      <c r="F202" s="5">
        <v>-30000</v>
      </c>
      <c r="G202" s="6">
        <v>0</v>
      </c>
    </row>
    <row r="203" spans="1:7" x14ac:dyDescent="0.3">
      <c r="A203" s="2"/>
      <c r="E203" s="5"/>
      <c r="F203" s="14"/>
      <c r="G203" s="15"/>
    </row>
    <row r="204" spans="1:7" x14ac:dyDescent="0.3">
      <c r="A204" s="106"/>
      <c r="B204" s="126">
        <v>4</v>
      </c>
      <c r="C204" s="107"/>
      <c r="D204" s="132" t="s">
        <v>463</v>
      </c>
      <c r="E204" s="133">
        <f>E205</f>
        <v>30000</v>
      </c>
      <c r="F204" s="133">
        <v>-30000</v>
      </c>
      <c r="G204" s="220">
        <f>E204+F204</f>
        <v>0</v>
      </c>
    </row>
    <row r="205" spans="1:7" ht="28.8" x14ac:dyDescent="0.3">
      <c r="A205" s="108"/>
      <c r="B205" s="8">
        <v>42</v>
      </c>
      <c r="C205" s="13"/>
      <c r="D205" s="109" t="s">
        <v>307</v>
      </c>
      <c r="E205" s="14">
        <v>30000</v>
      </c>
      <c r="F205" s="14">
        <v>-30000</v>
      </c>
      <c r="G205" s="15">
        <f>E205+F205</f>
        <v>0</v>
      </c>
    </row>
    <row r="206" spans="1:7" x14ac:dyDescent="0.3">
      <c r="A206" s="2"/>
      <c r="E206" s="5"/>
      <c r="F206" s="14"/>
      <c r="G206" s="15"/>
    </row>
    <row r="207" spans="1:7" x14ac:dyDescent="0.3">
      <c r="A207" s="103" t="s">
        <v>160</v>
      </c>
      <c r="B207" s="104"/>
      <c r="C207" s="104" t="s">
        <v>321</v>
      </c>
      <c r="D207" s="104" t="s">
        <v>322</v>
      </c>
      <c r="E207" s="120">
        <f>E211+E214</f>
        <v>12000</v>
      </c>
      <c r="F207" s="120">
        <v>-12000</v>
      </c>
      <c r="G207" s="209">
        <v>0</v>
      </c>
    </row>
    <row r="208" spans="1:7" ht="28.8" x14ac:dyDescent="0.3">
      <c r="A208" s="106" t="s">
        <v>137</v>
      </c>
      <c r="B208" s="107">
        <v>66</v>
      </c>
      <c r="C208" s="107"/>
      <c r="D208" s="100" t="s">
        <v>323</v>
      </c>
      <c r="E208" s="121"/>
      <c r="F208" s="133"/>
      <c r="G208" s="220"/>
    </row>
    <row r="209" spans="1:7" x14ac:dyDescent="0.3">
      <c r="A209" s="106" t="s">
        <v>154</v>
      </c>
      <c r="B209" s="107">
        <v>11</v>
      </c>
      <c r="C209" s="107"/>
      <c r="D209" s="107" t="s">
        <v>43</v>
      </c>
      <c r="E209" s="121">
        <v>12000</v>
      </c>
      <c r="F209" s="121">
        <v>-12000</v>
      </c>
      <c r="G209" s="208">
        <v>0</v>
      </c>
    </row>
    <row r="210" spans="1:7" x14ac:dyDescent="0.3">
      <c r="A210" s="2"/>
      <c r="E210" s="5"/>
      <c r="F210" s="14"/>
      <c r="G210" s="15"/>
    </row>
    <row r="211" spans="1:7" x14ac:dyDescent="0.3">
      <c r="A211" s="127"/>
      <c r="B211" s="126">
        <v>3</v>
      </c>
      <c r="C211" s="132"/>
      <c r="D211" s="132" t="s">
        <v>4</v>
      </c>
      <c r="E211" s="133">
        <f>E212</f>
        <v>12000</v>
      </c>
      <c r="F211" s="133">
        <v>-12000</v>
      </c>
      <c r="G211" s="220">
        <f>E211+F211</f>
        <v>0</v>
      </c>
    </row>
    <row r="212" spans="1:7" x14ac:dyDescent="0.3">
      <c r="A212" s="108"/>
      <c r="B212" s="8">
        <v>32</v>
      </c>
      <c r="C212" s="13"/>
      <c r="D212" s="13" t="s">
        <v>31</v>
      </c>
      <c r="E212" s="14">
        <v>12000</v>
      </c>
      <c r="F212" s="14">
        <v>-12000</v>
      </c>
      <c r="G212" s="15">
        <f>E212+F212</f>
        <v>0</v>
      </c>
    </row>
    <row r="213" spans="1:7" x14ac:dyDescent="0.3">
      <c r="A213" s="2"/>
      <c r="E213" s="5"/>
      <c r="F213" s="14"/>
      <c r="G213" s="15"/>
    </row>
    <row r="214" spans="1:7" x14ac:dyDescent="0.3">
      <c r="A214" s="127"/>
      <c r="B214" s="126">
        <v>4</v>
      </c>
      <c r="C214" s="132"/>
      <c r="D214" s="132" t="s">
        <v>463</v>
      </c>
      <c r="E214" s="133">
        <f>E215</f>
        <v>0</v>
      </c>
      <c r="F214" s="133">
        <v>0</v>
      </c>
      <c r="G214" s="220">
        <f>E214+F214</f>
        <v>0</v>
      </c>
    </row>
    <row r="215" spans="1:7" ht="28.8" x14ac:dyDescent="0.3">
      <c r="A215" s="108"/>
      <c r="B215" s="8">
        <v>42</v>
      </c>
      <c r="C215" s="13"/>
      <c r="D215" s="109" t="s">
        <v>307</v>
      </c>
      <c r="E215" s="14">
        <v>0</v>
      </c>
      <c r="F215" s="14">
        <v>0</v>
      </c>
      <c r="G215" s="15">
        <f>E215+F215</f>
        <v>0</v>
      </c>
    </row>
    <row r="216" spans="1:7" x14ac:dyDescent="0.3">
      <c r="A216" s="2"/>
      <c r="E216" s="5"/>
      <c r="F216" s="14"/>
      <c r="G216" s="15"/>
    </row>
    <row r="217" spans="1:7" x14ac:dyDescent="0.3">
      <c r="A217" s="103" t="s">
        <v>160</v>
      </c>
      <c r="B217" s="104"/>
      <c r="C217" s="104" t="s">
        <v>324</v>
      </c>
      <c r="D217" s="105" t="s">
        <v>325</v>
      </c>
      <c r="E217" s="120">
        <f>E221+E224</f>
        <v>18000</v>
      </c>
      <c r="F217" s="120">
        <v>-18000</v>
      </c>
      <c r="G217" s="209">
        <f>G221+G224</f>
        <v>0</v>
      </c>
    </row>
    <row r="218" spans="1:7" ht="28.8" x14ac:dyDescent="0.3">
      <c r="A218" s="106" t="s">
        <v>137</v>
      </c>
      <c r="B218" s="107">
        <v>66</v>
      </c>
      <c r="C218" s="107"/>
      <c r="D218" s="100" t="s">
        <v>298</v>
      </c>
      <c r="E218" s="121"/>
      <c r="F218" s="133"/>
      <c r="G218" s="220"/>
    </row>
    <row r="219" spans="1:7" x14ac:dyDescent="0.3">
      <c r="A219" s="106" t="s">
        <v>154</v>
      </c>
      <c r="B219" s="107">
        <v>11</v>
      </c>
      <c r="C219" s="107"/>
      <c r="D219" s="107" t="s">
        <v>43</v>
      </c>
      <c r="E219" s="121">
        <v>18000</v>
      </c>
      <c r="F219" s="121">
        <v>-18000</v>
      </c>
      <c r="G219" s="208">
        <v>0</v>
      </c>
    </row>
    <row r="220" spans="1:7" x14ac:dyDescent="0.3">
      <c r="A220" s="106"/>
      <c r="B220" s="107"/>
      <c r="C220" s="107"/>
      <c r="D220" s="107"/>
      <c r="E220" s="121"/>
      <c r="F220" s="133"/>
      <c r="G220" s="220"/>
    </row>
    <row r="221" spans="1:7" x14ac:dyDescent="0.3">
      <c r="A221" s="127"/>
      <c r="B221" s="126">
        <v>3</v>
      </c>
      <c r="C221" s="132"/>
      <c r="D221" s="132" t="s">
        <v>4</v>
      </c>
      <c r="E221" s="133">
        <f>E222</f>
        <v>18000</v>
      </c>
      <c r="F221" s="133">
        <v>-18000</v>
      </c>
      <c r="G221" s="220">
        <f>E221+F221</f>
        <v>0</v>
      </c>
    </row>
    <row r="222" spans="1:7" x14ac:dyDescent="0.3">
      <c r="A222" s="12"/>
      <c r="B222" s="8">
        <v>32</v>
      </c>
      <c r="C222" s="8"/>
      <c r="D222" s="259" t="s">
        <v>31</v>
      </c>
      <c r="E222" s="260">
        <v>18000</v>
      </c>
      <c r="F222" s="260">
        <v>-18000</v>
      </c>
      <c r="G222" s="222">
        <f>E222+F222</f>
        <v>0</v>
      </c>
    </row>
    <row r="223" spans="1:7" x14ac:dyDescent="0.3">
      <c r="A223" s="2"/>
      <c r="E223" s="5"/>
      <c r="F223" s="14"/>
      <c r="G223" s="15"/>
    </row>
    <row r="224" spans="1:7" x14ac:dyDescent="0.3">
      <c r="A224" s="127"/>
      <c r="B224" s="126">
        <v>4</v>
      </c>
      <c r="C224" s="132"/>
      <c r="D224" s="132" t="s">
        <v>463</v>
      </c>
      <c r="E224" s="133">
        <f>E225</f>
        <v>0</v>
      </c>
      <c r="F224" s="133">
        <v>0</v>
      </c>
      <c r="G224" s="220">
        <v>0</v>
      </c>
    </row>
    <row r="225" spans="1:7" ht="28.8" x14ac:dyDescent="0.3">
      <c r="A225" s="108"/>
      <c r="B225" s="8">
        <v>42</v>
      </c>
      <c r="C225" s="13"/>
      <c r="D225" s="109" t="s">
        <v>307</v>
      </c>
      <c r="E225" s="14">
        <v>0</v>
      </c>
      <c r="F225" s="14">
        <v>0</v>
      </c>
      <c r="G225" s="15">
        <v>0</v>
      </c>
    </row>
    <row r="226" spans="1:7" x14ac:dyDescent="0.3">
      <c r="A226" s="2"/>
      <c r="E226" s="5"/>
      <c r="F226" s="14"/>
      <c r="G226" s="15"/>
    </row>
    <row r="227" spans="1:7" ht="28.8" x14ac:dyDescent="0.3">
      <c r="A227" s="103" t="s">
        <v>160</v>
      </c>
      <c r="B227" s="104"/>
      <c r="C227" s="104" t="s">
        <v>326</v>
      </c>
      <c r="D227" s="105" t="s">
        <v>327</v>
      </c>
      <c r="E227" s="120">
        <f>E231</f>
        <v>10000</v>
      </c>
      <c r="F227" s="120">
        <v>-10000</v>
      </c>
      <c r="G227" s="209">
        <f>E227+F227</f>
        <v>0</v>
      </c>
    </row>
    <row r="228" spans="1:7" ht="28.8" x14ac:dyDescent="0.3">
      <c r="A228" s="106" t="s">
        <v>137</v>
      </c>
      <c r="B228" s="107">
        <v>66</v>
      </c>
      <c r="C228" s="107"/>
      <c r="D228" s="100" t="s">
        <v>298</v>
      </c>
      <c r="E228" s="121"/>
      <c r="F228" s="133"/>
      <c r="G228" s="220"/>
    </row>
    <row r="229" spans="1:7" x14ac:dyDescent="0.3">
      <c r="A229" s="106" t="s">
        <v>154</v>
      </c>
      <c r="B229" s="107">
        <v>11</v>
      </c>
      <c r="C229" s="107"/>
      <c r="D229" s="107" t="s">
        <v>43</v>
      </c>
      <c r="E229" s="121">
        <v>10000</v>
      </c>
      <c r="F229" s="121">
        <v>-10000</v>
      </c>
      <c r="G229" s="208">
        <v>0</v>
      </c>
    </row>
    <row r="230" spans="1:7" x14ac:dyDescent="0.3">
      <c r="A230" s="2"/>
      <c r="E230" s="5"/>
      <c r="F230" s="14"/>
      <c r="G230" s="15"/>
    </row>
    <row r="231" spans="1:7" x14ac:dyDescent="0.3">
      <c r="A231" s="127"/>
      <c r="B231" s="126">
        <v>3</v>
      </c>
      <c r="C231" s="132"/>
      <c r="D231" s="132" t="s">
        <v>4</v>
      </c>
      <c r="E231" s="133">
        <f>E232</f>
        <v>10000</v>
      </c>
      <c r="F231" s="133">
        <v>-10000</v>
      </c>
      <c r="G231" s="220">
        <f>E231+F231</f>
        <v>0</v>
      </c>
    </row>
    <row r="232" spans="1:7" x14ac:dyDescent="0.3">
      <c r="A232" s="108"/>
      <c r="B232" s="8">
        <v>32</v>
      </c>
      <c r="C232" s="13"/>
      <c r="D232" s="13" t="s">
        <v>31</v>
      </c>
      <c r="E232" s="14">
        <v>10000</v>
      </c>
      <c r="F232" s="14">
        <v>-10000</v>
      </c>
      <c r="G232" s="15">
        <f>E232+F232</f>
        <v>0</v>
      </c>
    </row>
    <row r="233" spans="1:7" x14ac:dyDescent="0.3">
      <c r="A233" s="2"/>
      <c r="E233" s="5"/>
      <c r="F233" s="14"/>
      <c r="G233" s="15"/>
    </row>
    <row r="234" spans="1:7" ht="28.8" x14ac:dyDescent="0.3">
      <c r="A234" s="103" t="s">
        <v>160</v>
      </c>
      <c r="B234" s="104"/>
      <c r="C234" s="104" t="s">
        <v>329</v>
      </c>
      <c r="D234" s="105" t="s">
        <v>330</v>
      </c>
      <c r="E234" s="120">
        <f>E242</f>
        <v>50000</v>
      </c>
      <c r="F234" s="120">
        <f>F239+F242</f>
        <v>96000</v>
      </c>
      <c r="G234" s="209">
        <f>E234+F234</f>
        <v>146000</v>
      </c>
    </row>
    <row r="235" spans="1:7" x14ac:dyDescent="0.3">
      <c r="A235" s="106" t="s">
        <v>137</v>
      </c>
      <c r="B235" s="107">
        <v>45</v>
      </c>
      <c r="C235" s="107"/>
      <c r="D235" s="107" t="s">
        <v>276</v>
      </c>
      <c r="E235" s="121"/>
      <c r="F235" s="133"/>
      <c r="G235" s="220"/>
    </row>
    <row r="236" spans="1:7" x14ac:dyDescent="0.3">
      <c r="A236" s="106" t="s">
        <v>154</v>
      </c>
      <c r="B236" s="107">
        <v>11</v>
      </c>
      <c r="C236" s="107"/>
      <c r="D236" s="107" t="s">
        <v>43</v>
      </c>
      <c r="E236" s="121">
        <v>50000</v>
      </c>
      <c r="F236" s="121">
        <f>G236-E236</f>
        <v>31000</v>
      </c>
      <c r="G236" s="208">
        <v>81000</v>
      </c>
    </row>
    <row r="237" spans="1:7" x14ac:dyDescent="0.3">
      <c r="A237" s="106"/>
      <c r="B237" s="107">
        <v>41</v>
      </c>
      <c r="C237" s="107"/>
      <c r="D237" s="107" t="s">
        <v>47</v>
      </c>
      <c r="E237" s="121">
        <v>0</v>
      </c>
      <c r="F237" s="121">
        <v>0</v>
      </c>
      <c r="G237" s="208">
        <v>65000</v>
      </c>
    </row>
    <row r="238" spans="1:7" x14ac:dyDescent="0.3">
      <c r="A238" s="106"/>
      <c r="B238" s="107"/>
      <c r="C238" s="107"/>
      <c r="D238" s="107"/>
      <c r="E238" s="121"/>
      <c r="F238" s="121"/>
      <c r="G238" s="208"/>
    </row>
    <row r="239" spans="1:7" x14ac:dyDescent="0.3">
      <c r="A239" s="106"/>
      <c r="B239" s="126">
        <v>3</v>
      </c>
      <c r="C239" s="107"/>
      <c r="D239" s="132" t="s">
        <v>4</v>
      </c>
      <c r="E239" s="133">
        <v>0</v>
      </c>
      <c r="F239" s="133">
        <v>146000</v>
      </c>
      <c r="G239" s="220">
        <f>E239+F239</f>
        <v>146000</v>
      </c>
    </row>
    <row r="240" spans="1:7" x14ac:dyDescent="0.3">
      <c r="A240" s="106"/>
      <c r="B240" s="126">
        <v>36</v>
      </c>
      <c r="C240" s="107"/>
      <c r="D240" s="132" t="s">
        <v>539</v>
      </c>
      <c r="E240" s="133">
        <v>0</v>
      </c>
      <c r="F240" s="133">
        <v>146000</v>
      </c>
      <c r="G240" s="220">
        <f>E240+F240</f>
        <v>146000</v>
      </c>
    </row>
    <row r="241" spans="1:7" x14ac:dyDescent="0.3">
      <c r="A241" s="2"/>
      <c r="E241" s="5"/>
      <c r="F241" s="14"/>
      <c r="G241" s="15"/>
    </row>
    <row r="242" spans="1:7" x14ac:dyDescent="0.3">
      <c r="A242" s="127"/>
      <c r="B242" s="126">
        <v>4</v>
      </c>
      <c r="C242" s="132"/>
      <c r="D242" s="132" t="s">
        <v>463</v>
      </c>
      <c r="E242" s="133">
        <f>E243</f>
        <v>50000</v>
      </c>
      <c r="F242" s="133">
        <v>-50000</v>
      </c>
      <c r="G242" s="220">
        <f>E242+F242</f>
        <v>0</v>
      </c>
    </row>
    <row r="243" spans="1:7" ht="28.8" x14ac:dyDescent="0.3">
      <c r="A243" s="108"/>
      <c r="B243" s="8">
        <v>42</v>
      </c>
      <c r="C243" s="13"/>
      <c r="D243" s="109" t="s">
        <v>307</v>
      </c>
      <c r="E243" s="14">
        <v>50000</v>
      </c>
      <c r="F243" s="14">
        <v>-50000</v>
      </c>
      <c r="G243" s="15">
        <f>E243+F243</f>
        <v>0</v>
      </c>
    </row>
    <row r="244" spans="1:7" x14ac:dyDescent="0.3">
      <c r="A244" s="108"/>
      <c r="B244" s="8"/>
      <c r="C244" s="13"/>
      <c r="D244" s="109"/>
      <c r="E244" s="14"/>
      <c r="F244" s="14"/>
      <c r="G244" s="15"/>
    </row>
    <row r="245" spans="1:7" ht="28.8" x14ac:dyDescent="0.3">
      <c r="A245" s="103" t="s">
        <v>160</v>
      </c>
      <c r="B245" s="130"/>
      <c r="C245" s="104" t="s">
        <v>331</v>
      </c>
      <c r="D245" s="105" t="s">
        <v>473</v>
      </c>
      <c r="E245" s="120">
        <f>E249</f>
        <v>40000</v>
      </c>
      <c r="F245" s="120">
        <v>-40000</v>
      </c>
      <c r="G245" s="209">
        <f>E245+F245</f>
        <v>0</v>
      </c>
    </row>
    <row r="246" spans="1:7" x14ac:dyDescent="0.3">
      <c r="A246" s="106" t="s">
        <v>137</v>
      </c>
      <c r="B246" s="129">
        <v>45</v>
      </c>
      <c r="C246" s="107"/>
      <c r="D246" s="100" t="s">
        <v>276</v>
      </c>
      <c r="E246" s="121"/>
      <c r="F246" s="133"/>
      <c r="G246" s="220"/>
    </row>
    <row r="247" spans="1:7" x14ac:dyDescent="0.3">
      <c r="A247" s="106" t="s">
        <v>154</v>
      </c>
      <c r="B247" s="129">
        <v>41</v>
      </c>
      <c r="C247" s="107"/>
      <c r="D247" s="100" t="s">
        <v>47</v>
      </c>
      <c r="E247" s="121">
        <v>40000</v>
      </c>
      <c r="F247" s="121">
        <v>-40000</v>
      </c>
      <c r="G247" s="208">
        <v>0</v>
      </c>
    </row>
    <row r="248" spans="1:7" x14ac:dyDescent="0.3">
      <c r="A248" s="108"/>
      <c r="B248" s="8"/>
      <c r="C248" s="13"/>
      <c r="D248" s="109"/>
      <c r="E248" s="14"/>
      <c r="F248" s="14"/>
      <c r="G248" s="15"/>
    </row>
    <row r="249" spans="1:7" x14ac:dyDescent="0.3">
      <c r="A249" s="127"/>
      <c r="B249" s="126">
        <v>4</v>
      </c>
      <c r="C249" s="132"/>
      <c r="D249" s="261" t="s">
        <v>463</v>
      </c>
      <c r="E249" s="133">
        <f>E250</f>
        <v>40000</v>
      </c>
      <c r="F249" s="133">
        <v>-40000</v>
      </c>
      <c r="G249" s="220">
        <f>E249+F249</f>
        <v>0</v>
      </c>
    </row>
    <row r="250" spans="1:7" ht="28.8" x14ac:dyDescent="0.3">
      <c r="A250" s="108"/>
      <c r="B250" s="8">
        <v>42</v>
      </c>
      <c r="C250" s="13"/>
      <c r="D250" s="109" t="s">
        <v>307</v>
      </c>
      <c r="E250" s="14">
        <v>40000</v>
      </c>
      <c r="F250" s="14">
        <v>-40000</v>
      </c>
      <c r="G250" s="15">
        <f>E250+F250</f>
        <v>0</v>
      </c>
    </row>
    <row r="251" spans="1:7" x14ac:dyDescent="0.3">
      <c r="A251" s="108"/>
      <c r="B251" s="8"/>
      <c r="C251" s="13"/>
      <c r="D251" s="109"/>
      <c r="E251" s="14"/>
      <c r="F251" s="14"/>
      <c r="G251" s="15"/>
    </row>
    <row r="252" spans="1:7" x14ac:dyDescent="0.3">
      <c r="A252" s="103" t="s">
        <v>160</v>
      </c>
      <c r="B252" s="130"/>
      <c r="C252" s="104" t="s">
        <v>332</v>
      </c>
      <c r="D252" s="105" t="s">
        <v>474</v>
      </c>
      <c r="E252" s="120">
        <f>E256</f>
        <v>20000</v>
      </c>
      <c r="F252" s="120">
        <v>-20000</v>
      </c>
      <c r="G252" s="209">
        <f>E252+F252</f>
        <v>0</v>
      </c>
    </row>
    <row r="253" spans="1:7" x14ac:dyDescent="0.3">
      <c r="A253" s="106" t="s">
        <v>137</v>
      </c>
      <c r="B253" s="129">
        <v>45</v>
      </c>
      <c r="C253" s="107"/>
      <c r="D253" s="100" t="s">
        <v>333</v>
      </c>
      <c r="E253" s="121"/>
      <c r="F253" s="133"/>
      <c r="G253" s="220"/>
    </row>
    <row r="254" spans="1:7" x14ac:dyDescent="0.3">
      <c r="A254" s="106" t="s">
        <v>154</v>
      </c>
      <c r="B254" s="129">
        <v>11</v>
      </c>
      <c r="C254" s="107"/>
      <c r="D254" s="100" t="s">
        <v>43</v>
      </c>
      <c r="E254" s="121">
        <v>20000</v>
      </c>
      <c r="F254" s="121">
        <v>-20000</v>
      </c>
      <c r="G254" s="208">
        <v>0</v>
      </c>
    </row>
    <row r="255" spans="1:7" x14ac:dyDescent="0.3">
      <c r="A255" s="108"/>
      <c r="B255" s="8"/>
      <c r="C255" s="13"/>
      <c r="D255" s="109"/>
      <c r="E255" s="14"/>
      <c r="F255" s="14"/>
      <c r="G255" s="15"/>
    </row>
    <row r="256" spans="1:7" x14ac:dyDescent="0.3">
      <c r="A256" s="108"/>
      <c r="B256" s="126">
        <v>3</v>
      </c>
      <c r="C256" s="132"/>
      <c r="D256" s="261" t="s">
        <v>4</v>
      </c>
      <c r="E256" s="14">
        <f>E257</f>
        <v>20000</v>
      </c>
      <c r="F256" s="14">
        <v>-20000</v>
      </c>
      <c r="G256" s="15">
        <f>E256+F256</f>
        <v>0</v>
      </c>
    </row>
    <row r="257" spans="1:7" x14ac:dyDescent="0.3">
      <c r="A257" s="108"/>
      <c r="B257" s="8">
        <v>32</v>
      </c>
      <c r="C257" s="13"/>
      <c r="D257" s="109" t="s">
        <v>31</v>
      </c>
      <c r="E257" s="14">
        <v>20000</v>
      </c>
      <c r="F257" s="14">
        <v>-20000</v>
      </c>
      <c r="G257" s="15">
        <f>E257+F257</f>
        <v>0</v>
      </c>
    </row>
    <row r="258" spans="1:7" x14ac:dyDescent="0.3">
      <c r="A258" s="108"/>
      <c r="B258" s="8"/>
      <c r="C258" s="13"/>
      <c r="D258" s="109"/>
      <c r="E258" s="14"/>
      <c r="F258" s="14"/>
      <c r="G258" s="15"/>
    </row>
    <row r="259" spans="1:7" x14ac:dyDescent="0.3">
      <c r="A259" s="103" t="s">
        <v>160</v>
      </c>
      <c r="B259" s="130"/>
      <c r="C259" s="104" t="s">
        <v>334</v>
      </c>
      <c r="D259" s="105" t="s">
        <v>375</v>
      </c>
      <c r="E259" s="120">
        <f>E263</f>
        <v>8000</v>
      </c>
      <c r="F259" s="120">
        <v>-8000</v>
      </c>
      <c r="G259" s="209">
        <f>E259+F259</f>
        <v>0</v>
      </c>
    </row>
    <row r="260" spans="1:7" x14ac:dyDescent="0.3">
      <c r="A260" s="106" t="s">
        <v>137</v>
      </c>
      <c r="B260" s="129">
        <v>45</v>
      </c>
      <c r="C260" s="107"/>
      <c r="D260" s="100" t="s">
        <v>276</v>
      </c>
      <c r="E260" s="121"/>
      <c r="F260" s="133"/>
      <c r="G260" s="220"/>
    </row>
    <row r="261" spans="1:7" x14ac:dyDescent="0.3">
      <c r="A261" s="106" t="s">
        <v>154</v>
      </c>
      <c r="B261" s="129">
        <v>11</v>
      </c>
      <c r="C261" s="107"/>
      <c r="D261" s="100" t="s">
        <v>43</v>
      </c>
      <c r="E261" s="121">
        <v>8000</v>
      </c>
      <c r="F261" s="121">
        <v>-8000</v>
      </c>
      <c r="G261" s="208">
        <v>0</v>
      </c>
    </row>
    <row r="262" spans="1:7" x14ac:dyDescent="0.3">
      <c r="A262" s="108"/>
      <c r="B262" s="8"/>
      <c r="C262" s="13"/>
      <c r="D262" s="109"/>
      <c r="E262" s="14"/>
      <c r="F262" s="14"/>
      <c r="G262" s="15"/>
    </row>
    <row r="263" spans="1:7" x14ac:dyDescent="0.3">
      <c r="A263" s="108"/>
      <c r="B263" s="126">
        <v>3</v>
      </c>
      <c r="C263" s="132"/>
      <c r="D263" s="261" t="s">
        <v>4</v>
      </c>
      <c r="E263" s="14">
        <f>E264</f>
        <v>8000</v>
      </c>
      <c r="F263" s="14">
        <v>-8000</v>
      </c>
      <c r="G263" s="15">
        <f>E263+F263</f>
        <v>0</v>
      </c>
    </row>
    <row r="264" spans="1:7" x14ac:dyDescent="0.3">
      <c r="A264" s="108"/>
      <c r="B264" s="8">
        <v>32</v>
      </c>
      <c r="C264" s="13"/>
      <c r="D264" s="109" t="s">
        <v>31</v>
      </c>
      <c r="E264" s="14">
        <v>8000</v>
      </c>
      <c r="F264" s="14">
        <v>-8000</v>
      </c>
      <c r="G264" s="15">
        <f>E264+F264</f>
        <v>0</v>
      </c>
    </row>
    <row r="265" spans="1:7" x14ac:dyDescent="0.3">
      <c r="A265" s="108"/>
      <c r="B265" s="8"/>
      <c r="C265" s="13"/>
      <c r="D265" s="109"/>
      <c r="E265" s="14"/>
      <c r="F265" s="14"/>
      <c r="G265" s="15"/>
    </row>
    <row r="266" spans="1:7" x14ac:dyDescent="0.3">
      <c r="A266" s="103" t="s">
        <v>160</v>
      </c>
      <c r="B266" s="130"/>
      <c r="C266" s="104" t="s">
        <v>335</v>
      </c>
      <c r="D266" s="105" t="s">
        <v>376</v>
      </c>
      <c r="E266" s="120">
        <f>E271</f>
        <v>100000</v>
      </c>
      <c r="F266" s="120">
        <v>-95000</v>
      </c>
      <c r="G266" s="209">
        <f>E266+F266</f>
        <v>5000</v>
      </c>
    </row>
    <row r="267" spans="1:7" x14ac:dyDescent="0.3">
      <c r="A267" s="106" t="s">
        <v>137</v>
      </c>
      <c r="B267" s="129">
        <v>45</v>
      </c>
      <c r="C267" s="107"/>
      <c r="D267" s="100" t="s">
        <v>276</v>
      </c>
      <c r="E267" s="121"/>
      <c r="F267" s="133"/>
      <c r="G267" s="220"/>
    </row>
    <row r="268" spans="1:7" x14ac:dyDescent="0.3">
      <c r="A268" s="106" t="s">
        <v>154</v>
      </c>
      <c r="B268" s="129">
        <v>11</v>
      </c>
      <c r="C268" s="107"/>
      <c r="D268" s="100" t="s">
        <v>43</v>
      </c>
      <c r="E268" s="121">
        <v>51000</v>
      </c>
      <c r="F268" s="121">
        <f>G268-E268</f>
        <v>-46000</v>
      </c>
      <c r="G268" s="208">
        <v>5000</v>
      </c>
    </row>
    <row r="269" spans="1:7" x14ac:dyDescent="0.3">
      <c r="A269" s="106"/>
      <c r="B269" s="129">
        <v>52</v>
      </c>
      <c r="C269" s="107"/>
      <c r="D269" s="100" t="s">
        <v>234</v>
      </c>
      <c r="E269" s="121">
        <v>49000</v>
      </c>
      <c r="F269" s="121">
        <f>G269-E269</f>
        <v>-49000</v>
      </c>
      <c r="G269" s="208">
        <v>0</v>
      </c>
    </row>
    <row r="270" spans="1:7" x14ac:dyDescent="0.3">
      <c r="A270" s="108"/>
      <c r="B270" s="8"/>
      <c r="C270" s="13"/>
      <c r="D270" s="109"/>
      <c r="E270" s="14"/>
      <c r="F270" s="14"/>
      <c r="G270" s="15"/>
    </row>
    <row r="271" spans="1:7" x14ac:dyDescent="0.3">
      <c r="A271" s="127"/>
      <c r="B271" s="126">
        <v>3</v>
      </c>
      <c r="C271" s="132"/>
      <c r="D271" s="261" t="s">
        <v>4</v>
      </c>
      <c r="E271" s="133">
        <f>E272</f>
        <v>100000</v>
      </c>
      <c r="F271" s="133">
        <v>-95000</v>
      </c>
      <c r="G271" s="220">
        <f>E271+F271</f>
        <v>5000</v>
      </c>
    </row>
    <row r="272" spans="1:7" x14ac:dyDescent="0.3">
      <c r="A272" s="108"/>
      <c r="B272" s="8">
        <v>32</v>
      </c>
      <c r="C272" s="13"/>
      <c r="D272" s="109" t="s">
        <v>31</v>
      </c>
      <c r="E272" s="14">
        <v>100000</v>
      </c>
      <c r="F272" s="14">
        <v>-95000</v>
      </c>
      <c r="G272" s="15">
        <f>E272+F272</f>
        <v>5000</v>
      </c>
    </row>
    <row r="273" spans="1:7" x14ac:dyDescent="0.3">
      <c r="A273" s="108"/>
      <c r="B273" s="8"/>
      <c r="C273" s="13"/>
      <c r="D273" s="109"/>
      <c r="E273" s="14"/>
      <c r="F273" s="14"/>
      <c r="G273" s="15"/>
    </row>
    <row r="274" spans="1:7" ht="28.8" x14ac:dyDescent="0.3">
      <c r="A274" s="103" t="s">
        <v>160</v>
      </c>
      <c r="B274" s="130"/>
      <c r="C274" s="104" t="s">
        <v>336</v>
      </c>
      <c r="D274" s="105" t="s">
        <v>377</v>
      </c>
      <c r="E274" s="120">
        <f>E278</f>
        <v>15000</v>
      </c>
      <c r="F274" s="120">
        <v>0</v>
      </c>
      <c r="G274" s="209">
        <f>E274+F274</f>
        <v>15000</v>
      </c>
    </row>
    <row r="275" spans="1:7" x14ac:dyDescent="0.3">
      <c r="A275" s="106" t="s">
        <v>137</v>
      </c>
      <c r="B275" s="129">
        <v>45</v>
      </c>
      <c r="C275" s="107"/>
      <c r="D275" s="100" t="s">
        <v>276</v>
      </c>
      <c r="E275" s="121"/>
      <c r="F275" s="133"/>
      <c r="G275" s="220"/>
    </row>
    <row r="276" spans="1:7" x14ac:dyDescent="0.3">
      <c r="A276" s="106" t="s">
        <v>154</v>
      </c>
      <c r="B276" s="129">
        <v>11</v>
      </c>
      <c r="C276" s="107"/>
      <c r="D276" s="100" t="s">
        <v>43</v>
      </c>
      <c r="E276" s="121">
        <v>15000</v>
      </c>
      <c r="F276" s="121">
        <v>0</v>
      </c>
      <c r="G276" s="208">
        <v>15000</v>
      </c>
    </row>
    <row r="277" spans="1:7" x14ac:dyDescent="0.3">
      <c r="A277" s="108"/>
      <c r="B277" s="8"/>
      <c r="C277" s="13"/>
      <c r="D277" s="109"/>
      <c r="E277" s="14"/>
      <c r="F277" s="14"/>
      <c r="G277" s="15"/>
    </row>
    <row r="278" spans="1:7" x14ac:dyDescent="0.3">
      <c r="A278" s="127"/>
      <c r="B278" s="126">
        <v>4</v>
      </c>
      <c r="C278" s="132"/>
      <c r="D278" s="261" t="s">
        <v>463</v>
      </c>
      <c r="E278" s="133">
        <f>E279</f>
        <v>15000</v>
      </c>
      <c r="F278" s="133">
        <v>0</v>
      </c>
      <c r="G278" s="220">
        <f>E278+F278</f>
        <v>15000</v>
      </c>
    </row>
    <row r="279" spans="1:7" ht="28.8" x14ac:dyDescent="0.3">
      <c r="A279" s="108"/>
      <c r="B279" s="8">
        <v>42</v>
      </c>
      <c r="C279" s="13"/>
      <c r="D279" s="109" t="s">
        <v>307</v>
      </c>
      <c r="E279" s="14">
        <v>15000</v>
      </c>
      <c r="F279" s="14">
        <v>0</v>
      </c>
      <c r="G279" s="15">
        <f>E279+F279</f>
        <v>15000</v>
      </c>
    </row>
    <row r="280" spans="1:7" x14ac:dyDescent="0.3">
      <c r="A280" s="108"/>
      <c r="B280" s="8"/>
      <c r="C280" s="13"/>
      <c r="D280" s="109"/>
      <c r="E280" s="14"/>
      <c r="F280" s="14"/>
      <c r="G280" s="15"/>
    </row>
    <row r="281" spans="1:7" x14ac:dyDescent="0.3">
      <c r="A281" s="103" t="s">
        <v>160</v>
      </c>
      <c r="B281" s="130"/>
      <c r="C281" s="104" t="s">
        <v>337</v>
      </c>
      <c r="D281" s="105" t="s">
        <v>338</v>
      </c>
      <c r="E281" s="120">
        <f>E285+E288</f>
        <v>20000</v>
      </c>
      <c r="F281" s="120">
        <v>-20000</v>
      </c>
      <c r="G281" s="209">
        <f>G285+G288</f>
        <v>0</v>
      </c>
    </row>
    <row r="282" spans="1:7" x14ac:dyDescent="0.3">
      <c r="A282" s="128" t="s">
        <v>137</v>
      </c>
      <c r="B282" s="256">
        <v>45</v>
      </c>
      <c r="C282" s="255"/>
      <c r="D282" s="262" t="s">
        <v>276</v>
      </c>
      <c r="E282" s="257"/>
      <c r="F282" s="263"/>
      <c r="G282" s="223"/>
    </row>
    <row r="283" spans="1:7" x14ac:dyDescent="0.3">
      <c r="A283" s="128" t="s">
        <v>154</v>
      </c>
      <c r="B283" s="256">
        <v>11</v>
      </c>
      <c r="C283" s="255"/>
      <c r="D283" s="262" t="s">
        <v>43</v>
      </c>
      <c r="E283" s="257">
        <v>20000</v>
      </c>
      <c r="F283" s="257">
        <v>-20000</v>
      </c>
      <c r="G283" s="239">
        <v>0</v>
      </c>
    </row>
    <row r="284" spans="1:7" x14ac:dyDescent="0.3">
      <c r="A284" s="108"/>
      <c r="B284" s="8"/>
      <c r="C284" s="13"/>
      <c r="D284" s="109"/>
      <c r="E284" s="14"/>
      <c r="F284" s="14"/>
      <c r="G284" s="15"/>
    </row>
    <row r="285" spans="1:7" x14ac:dyDescent="0.3">
      <c r="A285" s="127"/>
      <c r="B285" s="126">
        <v>3</v>
      </c>
      <c r="C285" s="132"/>
      <c r="D285" s="261" t="s">
        <v>4</v>
      </c>
      <c r="E285" s="133">
        <f>E286</f>
        <v>20000</v>
      </c>
      <c r="F285" s="133">
        <v>-20000</v>
      </c>
      <c r="G285" s="220">
        <f>E285+F285</f>
        <v>0</v>
      </c>
    </row>
    <row r="286" spans="1:7" x14ac:dyDescent="0.3">
      <c r="A286" s="108"/>
      <c r="B286" s="8">
        <v>32</v>
      </c>
      <c r="C286" s="13"/>
      <c r="D286" s="109" t="s">
        <v>31</v>
      </c>
      <c r="E286" s="14">
        <v>20000</v>
      </c>
      <c r="F286" s="14">
        <v>-20000</v>
      </c>
      <c r="G286" s="15">
        <f>E286+F286</f>
        <v>0</v>
      </c>
    </row>
    <row r="287" spans="1:7" x14ac:dyDescent="0.3">
      <c r="A287" s="108"/>
      <c r="B287" s="8"/>
      <c r="C287" s="13"/>
      <c r="D287" s="109"/>
      <c r="E287" s="14"/>
      <c r="F287" s="14"/>
      <c r="G287" s="15"/>
    </row>
    <row r="288" spans="1:7" x14ac:dyDescent="0.3">
      <c r="A288" s="127"/>
      <c r="B288" s="126">
        <v>4</v>
      </c>
      <c r="C288" s="132"/>
      <c r="D288" s="261" t="s">
        <v>463</v>
      </c>
      <c r="E288" s="133">
        <f>E289</f>
        <v>0</v>
      </c>
      <c r="F288" s="133">
        <v>0</v>
      </c>
      <c r="G288" s="220">
        <f>E288+F288</f>
        <v>0</v>
      </c>
    </row>
    <row r="289" spans="1:7" ht="28.8" x14ac:dyDescent="0.3">
      <c r="A289" s="108"/>
      <c r="B289" s="8">
        <v>42</v>
      </c>
      <c r="C289" s="13"/>
      <c r="D289" s="109" t="s">
        <v>307</v>
      </c>
      <c r="E289" s="14">
        <v>0</v>
      </c>
      <c r="F289" s="14">
        <v>0</v>
      </c>
      <c r="G289" s="15">
        <f>E289+F289</f>
        <v>0</v>
      </c>
    </row>
    <row r="290" spans="1:7" x14ac:dyDescent="0.3">
      <c r="A290" s="108"/>
      <c r="B290" s="8"/>
      <c r="C290" s="13"/>
      <c r="D290" s="109"/>
      <c r="E290" s="14"/>
      <c r="F290" s="14"/>
      <c r="G290" s="15"/>
    </row>
    <row r="291" spans="1:7" x14ac:dyDescent="0.3">
      <c r="A291" s="103" t="s">
        <v>160</v>
      </c>
      <c r="B291" s="130"/>
      <c r="C291" s="104" t="s">
        <v>339</v>
      </c>
      <c r="D291" s="105" t="s">
        <v>340</v>
      </c>
      <c r="E291" s="120">
        <f>E295</f>
        <v>0</v>
      </c>
      <c r="F291" s="120">
        <v>0</v>
      </c>
      <c r="G291" s="209">
        <f>E291+F291</f>
        <v>0</v>
      </c>
    </row>
    <row r="292" spans="1:7" x14ac:dyDescent="0.3">
      <c r="A292" s="106" t="s">
        <v>137</v>
      </c>
      <c r="B292" s="129">
        <v>45</v>
      </c>
      <c r="C292" s="107"/>
      <c r="D292" s="100" t="s">
        <v>276</v>
      </c>
      <c r="E292" s="121"/>
      <c r="F292" s="133"/>
      <c r="G292" s="220"/>
    </row>
    <row r="293" spans="1:7" x14ac:dyDescent="0.3">
      <c r="A293" s="106" t="s">
        <v>154</v>
      </c>
      <c r="B293" s="129">
        <v>11</v>
      </c>
      <c r="C293" s="107"/>
      <c r="D293" s="100" t="s">
        <v>43</v>
      </c>
      <c r="E293" s="121">
        <v>0</v>
      </c>
      <c r="F293" s="121">
        <v>0</v>
      </c>
      <c r="G293" s="208">
        <v>0</v>
      </c>
    </row>
    <row r="294" spans="1:7" x14ac:dyDescent="0.3">
      <c r="A294" s="108"/>
      <c r="B294" s="8"/>
      <c r="C294" s="13"/>
      <c r="D294" s="109"/>
      <c r="E294" s="14"/>
      <c r="F294" s="14"/>
      <c r="G294" s="15"/>
    </row>
    <row r="295" spans="1:7" x14ac:dyDescent="0.3">
      <c r="A295" s="108"/>
      <c r="B295" s="126">
        <v>4</v>
      </c>
      <c r="C295" s="132"/>
      <c r="D295" s="261" t="s">
        <v>463</v>
      </c>
      <c r="E295" s="14">
        <f>E296</f>
        <v>0</v>
      </c>
      <c r="F295" s="14">
        <v>0</v>
      </c>
      <c r="G295" s="15">
        <f>E295+F295</f>
        <v>0</v>
      </c>
    </row>
    <row r="296" spans="1:7" ht="28.8" x14ac:dyDescent="0.3">
      <c r="A296" s="108"/>
      <c r="B296" s="8">
        <v>42</v>
      </c>
      <c r="C296" s="13"/>
      <c r="D296" s="109" t="s">
        <v>307</v>
      </c>
      <c r="E296" s="14">
        <v>0</v>
      </c>
      <c r="F296" s="14">
        <v>0</v>
      </c>
      <c r="G296" s="15">
        <f>E296+F296</f>
        <v>0</v>
      </c>
    </row>
    <row r="297" spans="1:7" x14ac:dyDescent="0.3">
      <c r="A297" s="108"/>
      <c r="B297" s="8"/>
      <c r="C297" s="13"/>
      <c r="D297" s="109"/>
      <c r="E297" s="14"/>
      <c r="F297" s="14"/>
      <c r="G297" s="15"/>
    </row>
    <row r="298" spans="1:7" ht="43.2" x14ac:dyDescent="0.3">
      <c r="A298" s="103" t="s">
        <v>160</v>
      </c>
      <c r="B298" s="130"/>
      <c r="C298" s="104" t="s">
        <v>339</v>
      </c>
      <c r="D298" s="105" t="s">
        <v>475</v>
      </c>
      <c r="E298" s="120">
        <f>E302</f>
        <v>20000</v>
      </c>
      <c r="F298" s="120">
        <v>-20000</v>
      </c>
      <c r="G298" s="209">
        <f>E298+F298</f>
        <v>0</v>
      </c>
    </row>
    <row r="299" spans="1:7" x14ac:dyDescent="0.3">
      <c r="A299" s="106" t="s">
        <v>137</v>
      </c>
      <c r="B299" s="129">
        <v>62</v>
      </c>
      <c r="C299" s="107"/>
      <c r="D299" s="100" t="s">
        <v>88</v>
      </c>
      <c r="E299" s="121"/>
      <c r="F299" s="133"/>
      <c r="G299" s="220"/>
    </row>
    <row r="300" spans="1:7" x14ac:dyDescent="0.3">
      <c r="A300" s="106" t="s">
        <v>154</v>
      </c>
      <c r="B300" s="129">
        <v>11</v>
      </c>
      <c r="C300" s="107"/>
      <c r="D300" s="100" t="s">
        <v>43</v>
      </c>
      <c r="E300" s="121">
        <v>20000</v>
      </c>
      <c r="F300" s="121">
        <v>-20000</v>
      </c>
      <c r="G300" s="208">
        <v>0</v>
      </c>
    </row>
    <row r="301" spans="1:7" x14ac:dyDescent="0.3">
      <c r="A301" s="108"/>
      <c r="B301" s="8"/>
      <c r="C301" s="13"/>
      <c r="D301" s="109"/>
      <c r="E301" s="14"/>
      <c r="F301" s="14"/>
      <c r="G301" s="15"/>
    </row>
    <row r="302" spans="1:7" x14ac:dyDescent="0.3">
      <c r="A302" s="108"/>
      <c r="B302" s="8">
        <v>3</v>
      </c>
      <c r="C302" s="13"/>
      <c r="D302" s="109" t="s">
        <v>4</v>
      </c>
      <c r="E302" s="14">
        <f>E303</f>
        <v>20000</v>
      </c>
      <c r="F302" s="14">
        <v>-20000</v>
      </c>
      <c r="G302" s="15">
        <f>E302+F302</f>
        <v>0</v>
      </c>
    </row>
    <row r="303" spans="1:7" x14ac:dyDescent="0.3">
      <c r="A303" s="108"/>
      <c r="B303" s="8">
        <v>32</v>
      </c>
      <c r="C303" s="13"/>
      <c r="D303" s="109" t="s">
        <v>31</v>
      </c>
      <c r="E303" s="14">
        <v>20000</v>
      </c>
      <c r="F303" s="14">
        <v>-20000</v>
      </c>
      <c r="G303" s="15">
        <f>E303+F303</f>
        <v>0</v>
      </c>
    </row>
    <row r="304" spans="1:7" x14ac:dyDescent="0.3">
      <c r="A304" s="108"/>
      <c r="B304" s="8"/>
      <c r="C304" s="13"/>
      <c r="D304" s="109"/>
      <c r="E304" s="14"/>
      <c r="F304" s="14"/>
      <c r="G304" s="15"/>
    </row>
    <row r="305" spans="1:7" ht="28.8" x14ac:dyDescent="0.3">
      <c r="A305" s="103" t="s">
        <v>160</v>
      </c>
      <c r="B305" s="130"/>
      <c r="C305" s="104" t="s">
        <v>341</v>
      </c>
      <c r="D305" s="105" t="s">
        <v>342</v>
      </c>
      <c r="E305" s="120">
        <f>E310</f>
        <v>40000</v>
      </c>
      <c r="F305" s="120">
        <v>-30000</v>
      </c>
      <c r="G305" s="209">
        <f>E305+F305</f>
        <v>10000</v>
      </c>
    </row>
    <row r="306" spans="1:7" x14ac:dyDescent="0.3">
      <c r="A306" s="106" t="s">
        <v>137</v>
      </c>
      <c r="B306" s="129">
        <v>63</v>
      </c>
      <c r="C306" s="107"/>
      <c r="D306" s="100" t="s">
        <v>90</v>
      </c>
      <c r="E306" s="121"/>
      <c r="F306" s="133"/>
      <c r="G306" s="220"/>
    </row>
    <row r="307" spans="1:7" x14ac:dyDescent="0.3">
      <c r="A307" s="106" t="s">
        <v>154</v>
      </c>
      <c r="B307" s="129">
        <v>11</v>
      </c>
      <c r="C307" s="107"/>
      <c r="D307" s="100" t="s">
        <v>43</v>
      </c>
      <c r="E307" s="121">
        <v>20000</v>
      </c>
      <c r="F307" s="121">
        <f>G307-E307</f>
        <v>-10000</v>
      </c>
      <c r="G307" s="208">
        <v>10000</v>
      </c>
    </row>
    <row r="308" spans="1:7" x14ac:dyDescent="0.3">
      <c r="A308" s="106"/>
      <c r="B308" s="129">
        <v>41</v>
      </c>
      <c r="C308" s="107"/>
      <c r="D308" s="100" t="s">
        <v>47</v>
      </c>
      <c r="E308" s="121">
        <v>20000</v>
      </c>
      <c r="F308" s="121">
        <v>-20000</v>
      </c>
      <c r="G308" s="208">
        <v>0</v>
      </c>
    </row>
    <row r="309" spans="1:7" x14ac:dyDescent="0.3">
      <c r="A309" s="108"/>
      <c r="B309" s="8"/>
      <c r="C309" s="13"/>
      <c r="D309" s="109"/>
      <c r="E309" s="14"/>
      <c r="F309" s="14"/>
      <c r="G309" s="15"/>
    </row>
    <row r="310" spans="1:7" x14ac:dyDescent="0.3">
      <c r="A310" s="127"/>
      <c r="B310" s="126">
        <v>3</v>
      </c>
      <c r="C310" s="132"/>
      <c r="D310" s="261" t="s">
        <v>4</v>
      </c>
      <c r="E310" s="133">
        <f>E311</f>
        <v>40000</v>
      </c>
      <c r="F310" s="133">
        <v>-30000</v>
      </c>
      <c r="G310" s="220">
        <f>E310+F310</f>
        <v>10000</v>
      </c>
    </row>
    <row r="311" spans="1:7" x14ac:dyDescent="0.3">
      <c r="A311" s="108"/>
      <c r="B311" s="8">
        <v>32</v>
      </c>
      <c r="C311" s="13"/>
      <c r="D311" s="109" t="s">
        <v>31</v>
      </c>
      <c r="E311" s="14">
        <v>40000</v>
      </c>
      <c r="F311" s="14">
        <v>-30000</v>
      </c>
      <c r="G311" s="15">
        <f>E311+F311</f>
        <v>10000</v>
      </c>
    </row>
    <row r="312" spans="1:7" x14ac:dyDescent="0.3">
      <c r="A312" s="108"/>
      <c r="B312" s="8"/>
      <c r="C312" s="13"/>
      <c r="D312" s="109"/>
      <c r="E312" s="14"/>
      <c r="F312" s="14"/>
      <c r="G312" s="15"/>
    </row>
    <row r="313" spans="1:7" x14ac:dyDescent="0.3">
      <c r="A313" s="103" t="s">
        <v>160</v>
      </c>
      <c r="B313" s="130"/>
      <c r="C313" s="104" t="s">
        <v>343</v>
      </c>
      <c r="D313" s="105" t="s">
        <v>344</v>
      </c>
      <c r="E313" s="120">
        <f>E318</f>
        <v>0</v>
      </c>
      <c r="F313" s="120">
        <f>F318</f>
        <v>0</v>
      </c>
      <c r="G313" s="209">
        <f>E313+F313</f>
        <v>0</v>
      </c>
    </row>
    <row r="314" spans="1:7" x14ac:dyDescent="0.3">
      <c r="A314" s="106" t="s">
        <v>137</v>
      </c>
      <c r="B314" s="129">
        <v>82</v>
      </c>
      <c r="C314" s="107"/>
      <c r="D314" s="100" t="s">
        <v>104</v>
      </c>
      <c r="E314" s="121"/>
      <c r="F314" s="133"/>
      <c r="G314" s="220"/>
    </row>
    <row r="315" spans="1:7" x14ac:dyDescent="0.3">
      <c r="A315" s="106" t="s">
        <v>154</v>
      </c>
      <c r="B315" s="129">
        <v>11</v>
      </c>
      <c r="C315" s="107"/>
      <c r="D315" s="100" t="s">
        <v>43</v>
      </c>
      <c r="E315" s="121">
        <v>0</v>
      </c>
      <c r="F315" s="121">
        <v>0</v>
      </c>
      <c r="G315" s="208">
        <v>0</v>
      </c>
    </row>
    <row r="316" spans="1:7" x14ac:dyDescent="0.3">
      <c r="A316" s="106"/>
      <c r="B316" s="129">
        <v>51</v>
      </c>
      <c r="C316" s="107"/>
      <c r="D316" s="100" t="s">
        <v>19</v>
      </c>
      <c r="E316" s="121">
        <v>0</v>
      </c>
      <c r="F316" s="121">
        <v>0</v>
      </c>
      <c r="G316" s="208">
        <v>0</v>
      </c>
    </row>
    <row r="317" spans="1:7" x14ac:dyDescent="0.3">
      <c r="A317" s="108"/>
      <c r="B317" s="8"/>
      <c r="C317" s="13"/>
      <c r="D317" s="109"/>
      <c r="E317" s="14"/>
      <c r="F317" s="14"/>
      <c r="G317" s="15"/>
    </row>
    <row r="318" spans="1:7" x14ac:dyDescent="0.3">
      <c r="A318" s="127"/>
      <c r="B318" s="126">
        <v>3</v>
      </c>
      <c r="C318" s="132"/>
      <c r="D318" s="261" t="s">
        <v>4</v>
      </c>
      <c r="E318" s="133">
        <f>E319</f>
        <v>0</v>
      </c>
      <c r="F318" s="133">
        <v>0</v>
      </c>
      <c r="G318" s="220">
        <f>E318+F318</f>
        <v>0</v>
      </c>
    </row>
    <row r="319" spans="1:7" x14ac:dyDescent="0.3">
      <c r="A319" s="108"/>
      <c r="B319" s="8">
        <v>32</v>
      </c>
      <c r="C319" s="13"/>
      <c r="D319" s="109" t="s">
        <v>31</v>
      </c>
      <c r="E319" s="14">
        <v>0</v>
      </c>
      <c r="F319" s="14">
        <v>0</v>
      </c>
      <c r="G319" s="15">
        <f>E319+F319</f>
        <v>0</v>
      </c>
    </row>
    <row r="320" spans="1:7" x14ac:dyDescent="0.3">
      <c r="A320" s="108"/>
      <c r="B320" s="8"/>
      <c r="C320" s="13"/>
      <c r="D320" s="109"/>
      <c r="E320" s="14"/>
      <c r="F320" s="14"/>
      <c r="G320" s="15"/>
    </row>
    <row r="321" spans="1:7" x14ac:dyDescent="0.3">
      <c r="A321" s="103" t="s">
        <v>160</v>
      </c>
      <c r="B321" s="130"/>
      <c r="C321" s="104" t="s">
        <v>343</v>
      </c>
      <c r="D321" s="105" t="s">
        <v>349</v>
      </c>
      <c r="E321" s="120">
        <f>E325</f>
        <v>0</v>
      </c>
      <c r="F321" s="120">
        <f>F325</f>
        <v>0</v>
      </c>
      <c r="G321" s="209">
        <f>E321+F321</f>
        <v>0</v>
      </c>
    </row>
    <row r="322" spans="1:7" x14ac:dyDescent="0.3">
      <c r="A322" s="106" t="s">
        <v>476</v>
      </c>
      <c r="B322" s="129">
        <v>81</v>
      </c>
      <c r="C322" s="107"/>
      <c r="D322" s="100" t="s">
        <v>350</v>
      </c>
      <c r="E322" s="121"/>
      <c r="F322" s="133"/>
      <c r="G322" s="220"/>
    </row>
    <row r="323" spans="1:7" x14ac:dyDescent="0.3">
      <c r="A323" s="106" t="s">
        <v>154</v>
      </c>
      <c r="B323" s="129">
        <v>11</v>
      </c>
      <c r="C323" s="107"/>
      <c r="D323" s="100" t="s">
        <v>43</v>
      </c>
      <c r="E323" s="121">
        <v>0</v>
      </c>
      <c r="F323" s="121">
        <v>0</v>
      </c>
      <c r="G323" s="208">
        <v>0</v>
      </c>
    </row>
    <row r="324" spans="1:7" x14ac:dyDescent="0.3">
      <c r="A324" s="108"/>
      <c r="B324" s="8"/>
      <c r="C324" s="13"/>
      <c r="D324" s="109"/>
      <c r="E324" s="14"/>
      <c r="F324" s="14"/>
      <c r="G324" s="15"/>
    </row>
    <row r="325" spans="1:7" x14ac:dyDescent="0.3">
      <c r="A325" s="108"/>
      <c r="B325" s="8">
        <v>3</v>
      </c>
      <c r="C325" s="13"/>
      <c r="D325" s="109" t="s">
        <v>4</v>
      </c>
      <c r="E325" s="14">
        <f>E326</f>
        <v>0</v>
      </c>
      <c r="F325" s="14">
        <v>0</v>
      </c>
      <c r="G325" s="15">
        <f>E325+F325</f>
        <v>0</v>
      </c>
    </row>
    <row r="326" spans="1:7" x14ac:dyDescent="0.3">
      <c r="A326" s="108"/>
      <c r="B326" s="8">
        <v>32</v>
      </c>
      <c r="C326" s="13"/>
      <c r="D326" s="109" t="s">
        <v>31</v>
      </c>
      <c r="E326" s="14">
        <v>0</v>
      </c>
      <c r="F326" s="14">
        <v>0</v>
      </c>
      <c r="G326" s="15">
        <f>E326+F326</f>
        <v>0</v>
      </c>
    </row>
    <row r="327" spans="1:7" x14ac:dyDescent="0.3">
      <c r="A327" s="108"/>
      <c r="B327" s="8"/>
      <c r="C327" s="13"/>
      <c r="D327" s="109"/>
      <c r="E327" s="14"/>
      <c r="F327" s="14"/>
      <c r="G327" s="15"/>
    </row>
    <row r="328" spans="1:7" ht="28.8" x14ac:dyDescent="0.3">
      <c r="A328" s="103" t="s">
        <v>160</v>
      </c>
      <c r="B328" s="130"/>
      <c r="C328" s="104" t="s">
        <v>345</v>
      </c>
      <c r="D328" s="105" t="s">
        <v>346</v>
      </c>
      <c r="E328" s="120">
        <f>E332</f>
        <v>20000</v>
      </c>
      <c r="F328" s="120">
        <v>-20000</v>
      </c>
      <c r="G328" s="209">
        <f>E328+F328</f>
        <v>0</v>
      </c>
    </row>
    <row r="329" spans="1:7" x14ac:dyDescent="0.3">
      <c r="A329" s="106" t="s">
        <v>137</v>
      </c>
      <c r="B329" s="129">
        <v>63</v>
      </c>
      <c r="C329" s="107"/>
      <c r="D329" s="100" t="s">
        <v>90</v>
      </c>
      <c r="E329" s="121"/>
      <c r="F329" s="133"/>
      <c r="G329" s="220"/>
    </row>
    <row r="330" spans="1:7" x14ac:dyDescent="0.3">
      <c r="A330" s="106" t="s">
        <v>154</v>
      </c>
      <c r="B330" s="129">
        <v>11</v>
      </c>
      <c r="C330" s="107"/>
      <c r="D330" s="100" t="s">
        <v>43</v>
      </c>
      <c r="E330" s="121">
        <v>20000</v>
      </c>
      <c r="F330" s="121">
        <v>-20000</v>
      </c>
      <c r="G330" s="208">
        <v>0</v>
      </c>
    </row>
    <row r="331" spans="1:7" x14ac:dyDescent="0.3">
      <c r="A331" s="108"/>
      <c r="B331" s="8"/>
      <c r="C331" s="13"/>
      <c r="D331" s="109"/>
      <c r="E331" s="14"/>
      <c r="F331" s="14"/>
      <c r="G331" s="15"/>
    </row>
    <row r="332" spans="1:7" x14ac:dyDescent="0.3">
      <c r="A332" s="127"/>
      <c r="B332" s="126">
        <v>3</v>
      </c>
      <c r="C332" s="132"/>
      <c r="D332" s="261" t="s">
        <v>4</v>
      </c>
      <c r="E332" s="133">
        <v>20000</v>
      </c>
      <c r="F332" s="133">
        <v>-20000</v>
      </c>
      <c r="G332" s="220">
        <f>E332+F332</f>
        <v>0</v>
      </c>
    </row>
    <row r="333" spans="1:7" x14ac:dyDescent="0.3">
      <c r="A333" s="108"/>
      <c r="B333" s="8">
        <v>38</v>
      </c>
      <c r="C333" s="13"/>
      <c r="D333" s="109" t="s">
        <v>347</v>
      </c>
      <c r="E333" s="14">
        <v>20000</v>
      </c>
      <c r="F333" s="14">
        <v>-20000</v>
      </c>
      <c r="G333" s="15">
        <f>E333+F333</f>
        <v>0</v>
      </c>
    </row>
    <row r="334" spans="1:7" x14ac:dyDescent="0.3">
      <c r="A334" s="108"/>
      <c r="B334" s="8"/>
      <c r="C334" s="13"/>
      <c r="D334" s="109"/>
      <c r="E334" s="14"/>
      <c r="F334" s="14"/>
      <c r="G334" s="15"/>
    </row>
    <row r="335" spans="1:7" x14ac:dyDescent="0.3">
      <c r="A335" s="103" t="s">
        <v>160</v>
      </c>
      <c r="B335" s="130"/>
      <c r="C335" s="104" t="s">
        <v>345</v>
      </c>
      <c r="D335" s="105" t="s">
        <v>352</v>
      </c>
      <c r="E335" s="120">
        <f>E339</f>
        <v>20000</v>
      </c>
      <c r="F335" s="120">
        <v>0</v>
      </c>
      <c r="G335" s="209">
        <f>E335+F335</f>
        <v>20000</v>
      </c>
    </row>
    <row r="336" spans="1:7" x14ac:dyDescent="0.3">
      <c r="A336" s="106" t="s">
        <v>137</v>
      </c>
      <c r="B336" s="129">
        <v>81</v>
      </c>
      <c r="C336" s="107"/>
      <c r="D336" s="100" t="s">
        <v>350</v>
      </c>
      <c r="E336" s="121"/>
      <c r="F336" s="133"/>
      <c r="G336" s="220"/>
    </row>
    <row r="337" spans="1:7" x14ac:dyDescent="0.3">
      <c r="A337" s="106" t="s">
        <v>154</v>
      </c>
      <c r="B337" s="129">
        <v>11</v>
      </c>
      <c r="C337" s="107"/>
      <c r="D337" s="100" t="s">
        <v>43</v>
      </c>
      <c r="E337" s="121">
        <v>20000</v>
      </c>
      <c r="F337" s="121">
        <v>0</v>
      </c>
      <c r="G337" s="208">
        <v>20000</v>
      </c>
    </row>
    <row r="338" spans="1:7" x14ac:dyDescent="0.3">
      <c r="A338" s="108"/>
      <c r="B338" s="8"/>
      <c r="C338" s="13"/>
      <c r="D338" s="109"/>
      <c r="E338" s="14"/>
      <c r="F338" s="5"/>
      <c r="G338" s="6"/>
    </row>
    <row r="339" spans="1:7" x14ac:dyDescent="0.3">
      <c r="A339" s="108"/>
      <c r="B339" s="8">
        <v>3</v>
      </c>
      <c r="C339" s="13"/>
      <c r="D339" s="109" t="s">
        <v>4</v>
      </c>
      <c r="E339" s="14">
        <f>E340</f>
        <v>20000</v>
      </c>
      <c r="F339" s="14">
        <v>0</v>
      </c>
      <c r="G339" s="15">
        <f>E339+F339</f>
        <v>20000</v>
      </c>
    </row>
    <row r="340" spans="1:7" x14ac:dyDescent="0.3">
      <c r="A340" s="108"/>
      <c r="B340" s="8">
        <v>32</v>
      </c>
      <c r="C340" s="13"/>
      <c r="D340" s="109" t="s">
        <v>31</v>
      </c>
      <c r="E340" s="14">
        <v>20000</v>
      </c>
      <c r="F340" s="14">
        <v>0</v>
      </c>
      <c r="G340" s="15">
        <f>E340+F340</f>
        <v>20000</v>
      </c>
    </row>
    <row r="341" spans="1:7" x14ac:dyDescent="0.3">
      <c r="A341" s="108"/>
      <c r="B341" s="8"/>
      <c r="C341" s="13"/>
      <c r="D341" s="109"/>
      <c r="E341" s="14"/>
      <c r="F341" s="14"/>
      <c r="G341" s="15"/>
    </row>
    <row r="342" spans="1:7" ht="43.2" x14ac:dyDescent="0.3">
      <c r="A342" s="103" t="s">
        <v>160</v>
      </c>
      <c r="B342" s="130"/>
      <c r="C342" s="104" t="s">
        <v>348</v>
      </c>
      <c r="D342" s="105" t="s">
        <v>477</v>
      </c>
      <c r="E342" s="120">
        <f>E347</f>
        <v>90000</v>
      </c>
      <c r="F342" s="120">
        <v>-90000</v>
      </c>
      <c r="G342" s="209">
        <f>E342+F342</f>
        <v>0</v>
      </c>
    </row>
    <row r="343" spans="1:7" x14ac:dyDescent="0.3">
      <c r="A343" s="106" t="s">
        <v>137</v>
      </c>
      <c r="B343" s="129">
        <v>81</v>
      </c>
      <c r="C343" s="107"/>
      <c r="D343" s="100" t="s">
        <v>350</v>
      </c>
      <c r="E343" s="121"/>
      <c r="F343" s="133"/>
      <c r="G343" s="220"/>
    </row>
    <row r="344" spans="1:7" x14ac:dyDescent="0.3">
      <c r="A344" s="106" t="s">
        <v>154</v>
      </c>
      <c r="B344" s="129">
        <v>11</v>
      </c>
      <c r="C344" s="107"/>
      <c r="D344" s="100" t="s">
        <v>43</v>
      </c>
      <c r="E344" s="121">
        <v>9000</v>
      </c>
      <c r="F344" s="121">
        <v>-9000</v>
      </c>
      <c r="G344" s="208">
        <v>0</v>
      </c>
    </row>
    <row r="345" spans="1:7" x14ac:dyDescent="0.3">
      <c r="A345" s="106"/>
      <c r="B345" s="129">
        <v>41</v>
      </c>
      <c r="C345" s="107"/>
      <c r="D345" s="100" t="s">
        <v>47</v>
      </c>
      <c r="E345" s="121">
        <v>81000</v>
      </c>
      <c r="F345" s="121">
        <v>-81000</v>
      </c>
      <c r="G345" s="208">
        <v>0</v>
      </c>
    </row>
    <row r="346" spans="1:7" x14ac:dyDescent="0.3">
      <c r="A346" s="108"/>
      <c r="B346" s="8"/>
      <c r="C346" s="13"/>
      <c r="D346" s="109"/>
      <c r="E346" s="14"/>
      <c r="F346" s="14"/>
      <c r="G346" s="15"/>
    </row>
    <row r="347" spans="1:7" x14ac:dyDescent="0.3">
      <c r="A347" s="108"/>
      <c r="B347" s="126">
        <v>3</v>
      </c>
      <c r="C347" s="132"/>
      <c r="D347" s="261" t="s">
        <v>4</v>
      </c>
      <c r="E347" s="14">
        <f>E348</f>
        <v>90000</v>
      </c>
      <c r="F347" s="14">
        <v>-90000</v>
      </c>
      <c r="G347" s="15">
        <f>E347+F347</f>
        <v>0</v>
      </c>
    </row>
    <row r="348" spans="1:7" x14ac:dyDescent="0.3">
      <c r="A348" s="108"/>
      <c r="B348" s="8">
        <v>32</v>
      </c>
      <c r="C348" s="13"/>
      <c r="D348" s="109" t="s">
        <v>31</v>
      </c>
      <c r="E348" s="14">
        <v>90000</v>
      </c>
      <c r="F348" s="14">
        <v>-90000</v>
      </c>
      <c r="G348" s="15">
        <f>E348+F348</f>
        <v>0</v>
      </c>
    </row>
    <row r="349" spans="1:7" x14ac:dyDescent="0.3">
      <c r="A349" s="108"/>
      <c r="B349" s="8"/>
      <c r="C349" s="13"/>
      <c r="D349" s="109"/>
      <c r="E349" s="14"/>
      <c r="F349" s="14"/>
      <c r="G349" s="15"/>
    </row>
    <row r="350" spans="1:7" ht="28.8" x14ac:dyDescent="0.3">
      <c r="A350" s="103" t="s">
        <v>160</v>
      </c>
      <c r="B350" s="130"/>
      <c r="C350" s="104" t="s">
        <v>351</v>
      </c>
      <c r="D350" s="105" t="s">
        <v>359</v>
      </c>
      <c r="E350" s="120">
        <f>E354</f>
        <v>10000</v>
      </c>
      <c r="F350" s="120">
        <v>-10000</v>
      </c>
      <c r="G350" s="209">
        <f>E350+F350</f>
        <v>0</v>
      </c>
    </row>
    <row r="351" spans="1:7" x14ac:dyDescent="0.3">
      <c r="A351" s="106" t="s">
        <v>137</v>
      </c>
      <c r="B351" s="129">
        <v>81</v>
      </c>
      <c r="C351" s="107"/>
      <c r="D351" s="100" t="s">
        <v>350</v>
      </c>
      <c r="E351" s="121"/>
      <c r="F351" s="133"/>
      <c r="G351" s="220"/>
    </row>
    <row r="352" spans="1:7" x14ac:dyDescent="0.3">
      <c r="A352" s="106" t="s">
        <v>154</v>
      </c>
      <c r="B352" s="129">
        <v>11</v>
      </c>
      <c r="C352" s="107"/>
      <c r="D352" s="100" t="s">
        <v>43</v>
      </c>
      <c r="E352" s="121">
        <v>10000</v>
      </c>
      <c r="F352" s="121">
        <v>-10000</v>
      </c>
      <c r="G352" s="208">
        <v>0</v>
      </c>
    </row>
    <row r="353" spans="1:7" x14ac:dyDescent="0.3">
      <c r="A353" s="108"/>
      <c r="B353" s="8"/>
      <c r="C353" s="13"/>
      <c r="D353" s="109"/>
      <c r="E353" s="14"/>
      <c r="F353" s="14"/>
      <c r="G353" s="15"/>
    </row>
    <row r="354" spans="1:7" x14ac:dyDescent="0.3">
      <c r="A354" s="127"/>
      <c r="B354" s="126">
        <v>4</v>
      </c>
      <c r="C354" s="132"/>
      <c r="D354" s="261" t="s">
        <v>463</v>
      </c>
      <c r="E354" s="133">
        <f>E355</f>
        <v>10000</v>
      </c>
      <c r="F354" s="133">
        <v>-10000</v>
      </c>
      <c r="G354" s="220">
        <f>E354+F354</f>
        <v>0</v>
      </c>
    </row>
    <row r="355" spans="1:7" ht="28.8" x14ac:dyDescent="0.3">
      <c r="A355" s="108"/>
      <c r="B355" s="8">
        <v>42</v>
      </c>
      <c r="C355" s="13"/>
      <c r="D355" s="109" t="s">
        <v>307</v>
      </c>
      <c r="E355" s="14">
        <v>10000</v>
      </c>
      <c r="F355" s="14">
        <v>-10000</v>
      </c>
      <c r="G355" s="15">
        <f>E355+F355</f>
        <v>0</v>
      </c>
    </row>
    <row r="356" spans="1:7" x14ac:dyDescent="0.3">
      <c r="A356" s="108"/>
      <c r="B356" s="8"/>
      <c r="C356" s="13"/>
      <c r="D356" s="109"/>
      <c r="E356" s="14"/>
      <c r="F356" s="14"/>
      <c r="G356" s="15"/>
    </row>
    <row r="357" spans="1:7" ht="43.2" x14ac:dyDescent="0.3">
      <c r="A357" s="103" t="s">
        <v>160</v>
      </c>
      <c r="B357" s="130"/>
      <c r="C357" s="104" t="s">
        <v>353</v>
      </c>
      <c r="D357" s="105" t="s">
        <v>354</v>
      </c>
      <c r="E357" s="120">
        <f>E361</f>
        <v>0</v>
      </c>
      <c r="F357" s="120">
        <v>0</v>
      </c>
      <c r="G357" s="209">
        <f>E357+F357</f>
        <v>0</v>
      </c>
    </row>
    <row r="358" spans="1:7" x14ac:dyDescent="0.3">
      <c r="A358" s="106" t="s">
        <v>137</v>
      </c>
      <c r="B358" s="129">
        <v>45</v>
      </c>
      <c r="C358" s="107"/>
      <c r="D358" s="100" t="s">
        <v>276</v>
      </c>
      <c r="E358" s="121"/>
      <c r="F358" s="133"/>
      <c r="G358" s="220"/>
    </row>
    <row r="359" spans="1:7" x14ac:dyDescent="0.3">
      <c r="A359" s="106" t="s">
        <v>154</v>
      </c>
      <c r="B359" s="129">
        <v>11</v>
      </c>
      <c r="C359" s="107"/>
      <c r="D359" s="100" t="s">
        <v>43</v>
      </c>
      <c r="E359" s="121">
        <v>0</v>
      </c>
      <c r="F359" s="121">
        <v>0</v>
      </c>
      <c r="G359" s="208">
        <v>0</v>
      </c>
    </row>
    <row r="360" spans="1:7" x14ac:dyDescent="0.3">
      <c r="A360" s="108"/>
      <c r="B360" s="8"/>
      <c r="C360" s="13"/>
      <c r="D360" s="109"/>
      <c r="E360" s="14"/>
      <c r="F360" s="14"/>
      <c r="G360" s="15"/>
    </row>
    <row r="361" spans="1:7" x14ac:dyDescent="0.3">
      <c r="A361" s="108"/>
      <c r="B361" s="126">
        <v>3</v>
      </c>
      <c r="C361" s="132"/>
      <c r="D361" s="261" t="s">
        <v>4</v>
      </c>
      <c r="E361" s="14">
        <f>E362</f>
        <v>0</v>
      </c>
      <c r="F361" s="14">
        <v>0</v>
      </c>
      <c r="G361" s="15">
        <f>E361+F361</f>
        <v>0</v>
      </c>
    </row>
    <row r="362" spans="1:7" ht="28.8" x14ac:dyDescent="0.3">
      <c r="A362" s="108"/>
      <c r="B362" s="8">
        <v>36</v>
      </c>
      <c r="C362" s="13"/>
      <c r="D362" s="109" t="s">
        <v>355</v>
      </c>
      <c r="E362" s="14">
        <v>0</v>
      </c>
      <c r="F362" s="14">
        <v>0</v>
      </c>
      <c r="G362" s="15">
        <f>E362+F362</f>
        <v>0</v>
      </c>
    </row>
    <row r="363" spans="1:7" x14ac:dyDescent="0.3">
      <c r="A363" s="108"/>
      <c r="B363" s="8"/>
      <c r="C363" s="13"/>
      <c r="D363" s="109"/>
      <c r="E363" s="14"/>
      <c r="F363" s="14"/>
      <c r="G363" s="15"/>
    </row>
    <row r="364" spans="1:7" ht="43.2" x14ac:dyDescent="0.3">
      <c r="A364" s="103" t="s">
        <v>160</v>
      </c>
      <c r="B364" s="130"/>
      <c r="C364" s="104" t="s">
        <v>356</v>
      </c>
      <c r="D364" s="105" t="s">
        <v>357</v>
      </c>
      <c r="E364" s="120">
        <f>E368</f>
        <v>0</v>
      </c>
      <c r="F364" s="120">
        <v>0</v>
      </c>
      <c r="G364" s="209">
        <f>E364+F364</f>
        <v>0</v>
      </c>
    </row>
    <row r="365" spans="1:7" x14ac:dyDescent="0.3">
      <c r="A365" s="106" t="s">
        <v>137</v>
      </c>
      <c r="B365" s="129">
        <v>45</v>
      </c>
      <c r="C365" s="107"/>
      <c r="D365" s="100" t="s">
        <v>276</v>
      </c>
      <c r="E365" s="121"/>
      <c r="F365" s="133"/>
      <c r="G365" s="220"/>
    </row>
    <row r="366" spans="1:7" x14ac:dyDescent="0.3">
      <c r="A366" s="106" t="s">
        <v>154</v>
      </c>
      <c r="B366" s="129">
        <v>11</v>
      </c>
      <c r="C366" s="107"/>
      <c r="D366" s="100" t="s">
        <v>43</v>
      </c>
      <c r="E366" s="121">
        <v>0</v>
      </c>
      <c r="F366" s="121">
        <v>0</v>
      </c>
      <c r="G366" s="208">
        <v>0</v>
      </c>
    </row>
    <row r="367" spans="1:7" x14ac:dyDescent="0.3">
      <c r="A367" s="108"/>
      <c r="B367" s="8"/>
      <c r="C367" s="13"/>
      <c r="D367" s="109"/>
      <c r="E367" s="14"/>
      <c r="F367" s="14"/>
      <c r="G367" s="15"/>
    </row>
    <row r="368" spans="1:7" x14ac:dyDescent="0.3">
      <c r="A368" s="108"/>
      <c r="B368" s="126">
        <v>3</v>
      </c>
      <c r="C368" s="132"/>
      <c r="D368" s="261" t="s">
        <v>4</v>
      </c>
      <c r="E368" s="14">
        <f>E369</f>
        <v>0</v>
      </c>
      <c r="F368" s="14">
        <v>0</v>
      </c>
      <c r="G368" s="15">
        <f>E368+F368</f>
        <v>0</v>
      </c>
    </row>
    <row r="369" spans="1:7" x14ac:dyDescent="0.3">
      <c r="A369" s="108"/>
      <c r="B369" s="8">
        <v>32</v>
      </c>
      <c r="C369" s="13"/>
      <c r="D369" s="109" t="s">
        <v>328</v>
      </c>
      <c r="E369" s="14">
        <v>0</v>
      </c>
      <c r="F369" s="14">
        <v>0</v>
      </c>
      <c r="G369" s="15">
        <f>E369+F369</f>
        <v>0</v>
      </c>
    </row>
    <row r="370" spans="1:7" x14ac:dyDescent="0.3">
      <c r="A370" s="108"/>
      <c r="B370" s="8"/>
      <c r="C370" s="13"/>
      <c r="D370" s="109"/>
      <c r="E370" s="14"/>
      <c r="F370" s="14"/>
      <c r="G370" s="15"/>
    </row>
    <row r="371" spans="1:7" ht="28.8" x14ac:dyDescent="0.3">
      <c r="A371" s="103" t="s">
        <v>160</v>
      </c>
      <c r="B371" s="130"/>
      <c r="C371" s="104" t="s">
        <v>358</v>
      </c>
      <c r="D371" s="105" t="s">
        <v>359</v>
      </c>
      <c r="E371" s="120">
        <f>E375</f>
        <v>0</v>
      </c>
      <c r="F371" s="120">
        <f>F375</f>
        <v>0</v>
      </c>
      <c r="G371" s="209">
        <f>E371+F371</f>
        <v>0</v>
      </c>
    </row>
    <row r="372" spans="1:7" x14ac:dyDescent="0.3">
      <c r="A372" s="106" t="s">
        <v>137</v>
      </c>
      <c r="B372" s="129">
        <v>81</v>
      </c>
      <c r="C372" s="107"/>
      <c r="D372" s="100" t="s">
        <v>350</v>
      </c>
      <c r="E372" s="121"/>
      <c r="F372" s="121"/>
      <c r="G372" s="208"/>
    </row>
    <row r="373" spans="1:7" x14ac:dyDescent="0.3">
      <c r="A373" s="106" t="s">
        <v>154</v>
      </c>
      <c r="B373" s="129">
        <v>11</v>
      </c>
      <c r="C373" s="107"/>
      <c r="D373" s="100" t="s">
        <v>43</v>
      </c>
      <c r="E373" s="121">
        <v>0</v>
      </c>
      <c r="F373" s="121">
        <v>0</v>
      </c>
      <c r="G373" s="208">
        <v>0</v>
      </c>
    </row>
    <row r="374" spans="1:7" x14ac:dyDescent="0.3">
      <c r="A374" s="108"/>
      <c r="B374" s="8"/>
      <c r="C374" s="13"/>
      <c r="D374" s="109"/>
      <c r="E374" s="14"/>
      <c r="F374" s="14"/>
      <c r="G374" s="15"/>
    </row>
    <row r="375" spans="1:7" x14ac:dyDescent="0.3">
      <c r="A375" s="127"/>
      <c r="B375" s="126">
        <v>4</v>
      </c>
      <c r="C375" s="132"/>
      <c r="D375" s="261" t="s">
        <v>463</v>
      </c>
      <c r="E375" s="133">
        <f>E376</f>
        <v>0</v>
      </c>
      <c r="F375" s="133">
        <v>0</v>
      </c>
      <c r="G375" s="220">
        <f>E375+F375</f>
        <v>0</v>
      </c>
    </row>
    <row r="376" spans="1:7" ht="28.8" x14ac:dyDescent="0.3">
      <c r="A376" s="108"/>
      <c r="B376" s="8">
        <v>42</v>
      </c>
      <c r="C376" s="13"/>
      <c r="D376" s="109" t="s">
        <v>307</v>
      </c>
      <c r="E376" s="14">
        <v>0</v>
      </c>
      <c r="F376" s="14">
        <v>0</v>
      </c>
      <c r="G376" s="15">
        <f>E376+F376</f>
        <v>0</v>
      </c>
    </row>
    <row r="377" spans="1:7" x14ac:dyDescent="0.3">
      <c r="A377" s="108"/>
      <c r="B377" s="8"/>
      <c r="C377" s="13"/>
      <c r="D377" s="109"/>
      <c r="E377" s="14"/>
      <c r="F377" s="14"/>
      <c r="G377" s="15"/>
    </row>
    <row r="378" spans="1:7" ht="43.2" x14ac:dyDescent="0.3">
      <c r="A378" s="103" t="s">
        <v>160</v>
      </c>
      <c r="B378" s="130"/>
      <c r="C378" s="104" t="s">
        <v>360</v>
      </c>
      <c r="D378" s="105" t="s">
        <v>478</v>
      </c>
      <c r="E378" s="120">
        <f>E382</f>
        <v>65000</v>
      </c>
      <c r="F378" s="120">
        <v>-55000</v>
      </c>
      <c r="G378" s="209">
        <f>E378+F378</f>
        <v>10000</v>
      </c>
    </row>
    <row r="379" spans="1:7" x14ac:dyDescent="0.3">
      <c r="A379" s="106" t="s">
        <v>137</v>
      </c>
      <c r="B379" s="129">
        <v>52</v>
      </c>
      <c r="C379" s="107"/>
      <c r="D379" s="100" t="s">
        <v>80</v>
      </c>
      <c r="E379" s="121"/>
      <c r="F379" s="133"/>
      <c r="G379" s="220"/>
    </row>
    <row r="380" spans="1:7" x14ac:dyDescent="0.3">
      <c r="A380" s="106" t="s">
        <v>154</v>
      </c>
      <c r="B380" s="129">
        <v>11</v>
      </c>
      <c r="C380" s="107"/>
      <c r="D380" s="100" t="s">
        <v>43</v>
      </c>
      <c r="E380" s="121">
        <v>65000</v>
      </c>
      <c r="F380" s="121">
        <f>G380-E380</f>
        <v>-55000</v>
      </c>
      <c r="G380" s="208">
        <v>10000</v>
      </c>
    </row>
    <row r="381" spans="1:7" x14ac:dyDescent="0.3">
      <c r="A381" s="108"/>
      <c r="B381" s="8"/>
      <c r="C381" s="13"/>
      <c r="D381" s="109"/>
      <c r="E381" s="14"/>
      <c r="F381" s="14"/>
      <c r="G381" s="15"/>
    </row>
    <row r="382" spans="1:7" x14ac:dyDescent="0.3">
      <c r="A382" s="108"/>
      <c r="B382" s="8">
        <v>3</v>
      </c>
      <c r="C382" s="13"/>
      <c r="D382" s="109" t="s">
        <v>4</v>
      </c>
      <c r="E382" s="14">
        <f>E383</f>
        <v>65000</v>
      </c>
      <c r="F382" s="14">
        <v>-55000</v>
      </c>
      <c r="G382" s="15">
        <f>E382+F382</f>
        <v>10000</v>
      </c>
    </row>
    <row r="383" spans="1:7" x14ac:dyDescent="0.3">
      <c r="A383" s="108"/>
      <c r="B383" s="8">
        <v>32</v>
      </c>
      <c r="C383" s="13"/>
      <c r="D383" s="109" t="s">
        <v>328</v>
      </c>
      <c r="E383" s="14">
        <v>65000</v>
      </c>
      <c r="F383" s="14">
        <v>-55000</v>
      </c>
      <c r="G383" s="15">
        <f>E383+F383</f>
        <v>10000</v>
      </c>
    </row>
    <row r="384" spans="1:7" x14ac:dyDescent="0.3">
      <c r="A384" s="108"/>
      <c r="B384" s="8"/>
      <c r="C384" s="13"/>
      <c r="D384" s="109"/>
      <c r="E384" s="14"/>
      <c r="F384" s="14"/>
      <c r="G384" s="15"/>
    </row>
    <row r="385" spans="1:7" ht="28.8" x14ac:dyDescent="0.3">
      <c r="A385" s="103" t="s">
        <v>160</v>
      </c>
      <c r="B385" s="130"/>
      <c r="C385" s="104" t="s">
        <v>361</v>
      </c>
      <c r="D385" s="105" t="s">
        <v>362</v>
      </c>
      <c r="E385" s="120">
        <f>E389</f>
        <v>23000</v>
      </c>
      <c r="F385" s="120">
        <v>-23000</v>
      </c>
      <c r="G385" s="209">
        <f>E385+F385</f>
        <v>0</v>
      </c>
    </row>
    <row r="386" spans="1:7" x14ac:dyDescent="0.3">
      <c r="A386" s="106" t="s">
        <v>137</v>
      </c>
      <c r="B386" s="129">
        <v>45</v>
      </c>
      <c r="C386" s="107"/>
      <c r="D386" s="100" t="s">
        <v>276</v>
      </c>
      <c r="E386" s="121"/>
      <c r="F386" s="121"/>
      <c r="G386" s="208"/>
    </row>
    <row r="387" spans="1:7" x14ac:dyDescent="0.3">
      <c r="A387" s="106" t="s">
        <v>154</v>
      </c>
      <c r="B387" s="129">
        <v>11</v>
      </c>
      <c r="C387" s="107"/>
      <c r="D387" s="100" t="s">
        <v>43</v>
      </c>
      <c r="E387" s="121">
        <v>23000</v>
      </c>
      <c r="F387" s="121">
        <v>-23000</v>
      </c>
      <c r="G387" s="208">
        <v>0</v>
      </c>
    </row>
    <row r="388" spans="1:7" x14ac:dyDescent="0.3">
      <c r="A388" s="108"/>
      <c r="B388" s="8"/>
      <c r="C388" s="13"/>
      <c r="D388" s="109"/>
      <c r="E388" s="14"/>
      <c r="F388" s="14"/>
      <c r="G388" s="15"/>
    </row>
    <row r="389" spans="1:7" x14ac:dyDescent="0.3">
      <c r="A389" s="127"/>
      <c r="B389" s="126">
        <v>3</v>
      </c>
      <c r="C389" s="132"/>
      <c r="D389" s="261" t="s">
        <v>4</v>
      </c>
      <c r="E389" s="133">
        <f>E390</f>
        <v>23000</v>
      </c>
      <c r="F389" s="133">
        <v>-23000</v>
      </c>
      <c r="G389" s="220">
        <f>E389+F389</f>
        <v>0</v>
      </c>
    </row>
    <row r="390" spans="1:7" x14ac:dyDescent="0.3">
      <c r="A390" s="108"/>
      <c r="B390" s="8">
        <v>32</v>
      </c>
      <c r="C390" s="13"/>
      <c r="D390" s="109" t="s">
        <v>31</v>
      </c>
      <c r="E390" s="14">
        <v>23000</v>
      </c>
      <c r="F390" s="14">
        <v>-23000</v>
      </c>
      <c r="G390" s="15">
        <f>E390+F390</f>
        <v>0</v>
      </c>
    </row>
    <row r="391" spans="1:7" x14ac:dyDescent="0.3">
      <c r="A391" s="108"/>
      <c r="B391" s="8"/>
      <c r="C391" s="13"/>
      <c r="D391" s="109"/>
      <c r="E391" s="14"/>
      <c r="F391" s="14"/>
      <c r="G391" s="15"/>
    </row>
    <row r="392" spans="1:7" ht="57.6" x14ac:dyDescent="0.3">
      <c r="A392" s="103" t="s">
        <v>160</v>
      </c>
      <c r="B392" s="130"/>
      <c r="C392" s="104" t="s">
        <v>363</v>
      </c>
      <c r="D392" s="105" t="s">
        <v>364</v>
      </c>
      <c r="E392" s="120">
        <f>E397</f>
        <v>30000</v>
      </c>
      <c r="F392" s="120">
        <v>-28000</v>
      </c>
      <c r="G392" s="209">
        <f>E392+F392</f>
        <v>2000</v>
      </c>
    </row>
    <row r="393" spans="1:7" x14ac:dyDescent="0.3">
      <c r="A393" s="106" t="s">
        <v>137</v>
      </c>
      <c r="B393" s="129">
        <v>45</v>
      </c>
      <c r="C393" s="107"/>
      <c r="D393" s="100" t="s">
        <v>276</v>
      </c>
      <c r="E393" s="121"/>
      <c r="F393" s="133"/>
      <c r="G393" s="220"/>
    </row>
    <row r="394" spans="1:7" x14ac:dyDescent="0.3">
      <c r="A394" s="106" t="s">
        <v>154</v>
      </c>
      <c r="B394" s="129">
        <v>11</v>
      </c>
      <c r="C394" s="107"/>
      <c r="D394" s="100" t="s">
        <v>43</v>
      </c>
      <c r="E394" s="121">
        <v>30000</v>
      </c>
      <c r="F394" s="121">
        <v>-28000</v>
      </c>
      <c r="G394" s="208">
        <v>2000</v>
      </c>
    </row>
    <row r="395" spans="1:7" x14ac:dyDescent="0.3">
      <c r="A395" s="106"/>
      <c r="B395" s="129">
        <v>41</v>
      </c>
      <c r="C395" s="107"/>
      <c r="D395" s="100" t="s">
        <v>502</v>
      </c>
      <c r="E395" s="121">
        <v>0</v>
      </c>
      <c r="F395" s="121">
        <v>0</v>
      </c>
      <c r="G395" s="208">
        <v>0</v>
      </c>
    </row>
    <row r="396" spans="1:7" x14ac:dyDescent="0.3">
      <c r="A396" s="108"/>
      <c r="B396" s="8"/>
      <c r="C396" s="13"/>
      <c r="D396" s="109"/>
      <c r="E396" s="14"/>
      <c r="F396" s="14"/>
      <c r="G396" s="15"/>
    </row>
    <row r="397" spans="1:7" x14ac:dyDescent="0.3">
      <c r="A397" s="108"/>
      <c r="B397" s="126">
        <v>3</v>
      </c>
      <c r="C397" s="132"/>
      <c r="D397" s="261" t="s">
        <v>4</v>
      </c>
      <c r="E397" s="14">
        <f>E398</f>
        <v>30000</v>
      </c>
      <c r="F397" s="14">
        <v>-28000</v>
      </c>
      <c r="G397" s="15">
        <f>E397+F397</f>
        <v>2000</v>
      </c>
    </row>
    <row r="398" spans="1:7" x14ac:dyDescent="0.3">
      <c r="A398" s="108"/>
      <c r="B398" s="8">
        <v>32</v>
      </c>
      <c r="C398" s="13"/>
      <c r="D398" s="109" t="s">
        <v>31</v>
      </c>
      <c r="E398" s="14">
        <v>30000</v>
      </c>
      <c r="F398" s="14">
        <v>-28000</v>
      </c>
      <c r="G398" s="15">
        <f>E398+F398</f>
        <v>2000</v>
      </c>
    </row>
    <row r="399" spans="1:7" x14ac:dyDescent="0.3">
      <c r="A399" s="108"/>
      <c r="B399" s="8"/>
      <c r="C399" s="13"/>
      <c r="D399" s="109"/>
      <c r="E399" s="14"/>
      <c r="F399" s="14"/>
      <c r="G399" s="15"/>
    </row>
    <row r="400" spans="1:7" ht="43.2" x14ac:dyDescent="0.3">
      <c r="A400" s="103" t="s">
        <v>160</v>
      </c>
      <c r="B400" s="130"/>
      <c r="C400" s="104" t="s">
        <v>365</v>
      </c>
      <c r="D400" s="105" t="s">
        <v>366</v>
      </c>
      <c r="E400" s="120">
        <f>E404</f>
        <v>12000</v>
      </c>
      <c r="F400" s="120">
        <v>-10000</v>
      </c>
      <c r="G400" s="209">
        <f>E400+F400</f>
        <v>2000</v>
      </c>
    </row>
    <row r="401" spans="1:7" x14ac:dyDescent="0.3">
      <c r="A401" s="106" t="s">
        <v>137</v>
      </c>
      <c r="B401" s="129">
        <v>81</v>
      </c>
      <c r="C401" s="107"/>
      <c r="D401" s="100" t="s">
        <v>350</v>
      </c>
      <c r="E401" s="121"/>
      <c r="F401" s="133"/>
      <c r="G401" s="220"/>
    </row>
    <row r="402" spans="1:7" x14ac:dyDescent="0.3">
      <c r="A402" s="106" t="s">
        <v>154</v>
      </c>
      <c r="B402" s="129">
        <v>11</v>
      </c>
      <c r="C402" s="107"/>
      <c r="D402" s="100" t="s">
        <v>43</v>
      </c>
      <c r="E402" s="121">
        <v>12000</v>
      </c>
      <c r="F402" s="121">
        <v>-10000</v>
      </c>
      <c r="G402" s="208">
        <v>2000</v>
      </c>
    </row>
    <row r="403" spans="1:7" x14ac:dyDescent="0.3">
      <c r="A403" s="108"/>
      <c r="B403" s="8"/>
      <c r="C403" s="13"/>
      <c r="D403" s="109"/>
      <c r="E403" s="14"/>
      <c r="F403" s="14"/>
      <c r="G403" s="15"/>
    </row>
    <row r="404" spans="1:7" x14ac:dyDescent="0.3">
      <c r="A404" s="127"/>
      <c r="B404" s="126">
        <v>3</v>
      </c>
      <c r="C404" s="132"/>
      <c r="D404" s="261" t="s">
        <v>4</v>
      </c>
      <c r="E404" s="133">
        <f>E405</f>
        <v>12000</v>
      </c>
      <c r="F404" s="133">
        <v>-10000</v>
      </c>
      <c r="G404" s="220">
        <f>E404+F404</f>
        <v>2000</v>
      </c>
    </row>
    <row r="405" spans="1:7" x14ac:dyDescent="0.3">
      <c r="A405" s="108"/>
      <c r="B405" s="8">
        <v>32</v>
      </c>
      <c r="C405" s="13"/>
      <c r="D405" s="109" t="s">
        <v>31</v>
      </c>
      <c r="E405" s="14">
        <v>12000</v>
      </c>
      <c r="F405" s="14">
        <v>-10000</v>
      </c>
      <c r="G405" s="15">
        <f>E405+F405</f>
        <v>2000</v>
      </c>
    </row>
    <row r="406" spans="1:7" x14ac:dyDescent="0.3">
      <c r="A406" s="108"/>
      <c r="B406" s="8"/>
      <c r="C406" s="13"/>
      <c r="D406" s="109"/>
      <c r="E406" s="14"/>
      <c r="F406" s="14"/>
      <c r="G406" s="15"/>
    </row>
    <row r="407" spans="1:7" ht="43.2" x14ac:dyDescent="0.3">
      <c r="A407" s="103" t="s">
        <v>160</v>
      </c>
      <c r="B407" s="130"/>
      <c r="C407" s="104" t="s">
        <v>367</v>
      </c>
      <c r="D407" s="105" t="s">
        <v>368</v>
      </c>
      <c r="E407" s="120">
        <f>E411+E414</f>
        <v>12000</v>
      </c>
      <c r="F407" s="120">
        <v>-12000</v>
      </c>
      <c r="G407" s="209">
        <f>E407+F407</f>
        <v>0</v>
      </c>
    </row>
    <row r="408" spans="1:7" x14ac:dyDescent="0.3">
      <c r="A408" s="106" t="s">
        <v>137</v>
      </c>
      <c r="B408" s="129">
        <v>81</v>
      </c>
      <c r="C408" s="107"/>
      <c r="D408" s="100" t="s">
        <v>350</v>
      </c>
      <c r="E408" s="121"/>
      <c r="F408" s="133"/>
      <c r="G408" s="220"/>
    </row>
    <row r="409" spans="1:7" x14ac:dyDescent="0.3">
      <c r="A409" s="106" t="s">
        <v>154</v>
      </c>
      <c r="B409" s="129">
        <v>11</v>
      </c>
      <c r="C409" s="107"/>
      <c r="D409" s="100" t="s">
        <v>43</v>
      </c>
      <c r="E409" s="121">
        <v>12000</v>
      </c>
      <c r="F409" s="121">
        <v>-12000</v>
      </c>
      <c r="G409" s="208">
        <v>0</v>
      </c>
    </row>
    <row r="410" spans="1:7" x14ac:dyDescent="0.3">
      <c r="A410" s="108"/>
      <c r="B410" s="8"/>
      <c r="C410" s="13"/>
      <c r="D410" s="109"/>
      <c r="E410" s="14"/>
      <c r="F410" s="14"/>
      <c r="G410" s="15"/>
    </row>
    <row r="411" spans="1:7" x14ac:dyDescent="0.3">
      <c r="A411" s="127"/>
      <c r="B411" s="126">
        <v>3</v>
      </c>
      <c r="C411" s="132"/>
      <c r="D411" s="261" t="s">
        <v>4</v>
      </c>
      <c r="E411" s="133">
        <f>E412</f>
        <v>12000</v>
      </c>
      <c r="F411" s="133">
        <v>-12000</v>
      </c>
      <c r="G411" s="220">
        <f>E411+F411</f>
        <v>0</v>
      </c>
    </row>
    <row r="412" spans="1:7" x14ac:dyDescent="0.3">
      <c r="A412" s="108"/>
      <c r="B412" s="8">
        <v>32</v>
      </c>
      <c r="C412" s="13"/>
      <c r="D412" s="109" t="s">
        <v>31</v>
      </c>
      <c r="E412" s="14">
        <v>12000</v>
      </c>
      <c r="F412" s="14">
        <v>-12000</v>
      </c>
      <c r="G412" s="15">
        <f>E412+F412</f>
        <v>0</v>
      </c>
    </row>
    <row r="413" spans="1:7" x14ac:dyDescent="0.3">
      <c r="A413" s="108"/>
      <c r="B413" s="8"/>
      <c r="C413" s="13"/>
      <c r="D413" s="109"/>
      <c r="E413" s="14"/>
      <c r="F413" s="14"/>
      <c r="G413" s="15"/>
    </row>
    <row r="414" spans="1:7" x14ac:dyDescent="0.3">
      <c r="A414" s="108"/>
      <c r="B414" s="8">
        <v>4</v>
      </c>
      <c r="C414" s="13"/>
      <c r="D414" s="261" t="s">
        <v>463</v>
      </c>
      <c r="E414" s="14">
        <f>E415</f>
        <v>0</v>
      </c>
      <c r="F414" s="14">
        <v>0</v>
      </c>
      <c r="G414" s="15">
        <f>E414+F414</f>
        <v>0</v>
      </c>
    </row>
    <row r="415" spans="1:7" ht="28.8" x14ac:dyDescent="0.3">
      <c r="A415" s="108"/>
      <c r="B415" s="8">
        <v>42</v>
      </c>
      <c r="C415" s="13"/>
      <c r="D415" s="109" t="s">
        <v>307</v>
      </c>
      <c r="E415" s="14">
        <v>0</v>
      </c>
      <c r="F415" s="14">
        <v>0</v>
      </c>
      <c r="G415" s="15">
        <f>E415+F415</f>
        <v>0</v>
      </c>
    </row>
    <row r="416" spans="1:7" x14ac:dyDescent="0.3">
      <c r="A416" s="108"/>
      <c r="B416" s="8"/>
      <c r="C416" s="13"/>
      <c r="D416" s="109"/>
      <c r="E416" s="14"/>
      <c r="F416" s="14"/>
      <c r="G416" s="15"/>
    </row>
    <row r="417" spans="1:7" x14ac:dyDescent="0.3">
      <c r="A417" s="103" t="s">
        <v>160</v>
      </c>
      <c r="B417" s="130"/>
      <c r="C417" s="104" t="s">
        <v>369</v>
      </c>
      <c r="D417" s="105" t="s">
        <v>370</v>
      </c>
      <c r="E417" s="120">
        <f>E422</f>
        <v>30000</v>
      </c>
      <c r="F417" s="120">
        <v>-30000</v>
      </c>
      <c r="G417" s="209">
        <f>E417+F417</f>
        <v>0</v>
      </c>
    </row>
    <row r="418" spans="1:7" x14ac:dyDescent="0.3">
      <c r="A418" s="106" t="s">
        <v>137</v>
      </c>
      <c r="B418" s="129">
        <v>81</v>
      </c>
      <c r="C418" s="107"/>
      <c r="D418" s="100" t="s">
        <v>350</v>
      </c>
      <c r="E418" s="121"/>
      <c r="F418" s="133"/>
      <c r="G418" s="220"/>
    </row>
    <row r="419" spans="1:7" x14ac:dyDescent="0.3">
      <c r="A419" s="106" t="s">
        <v>154</v>
      </c>
      <c r="B419" s="129">
        <v>11</v>
      </c>
      <c r="C419" s="107"/>
      <c r="D419" s="100" t="s">
        <v>43</v>
      </c>
      <c r="E419" s="121">
        <v>10000</v>
      </c>
      <c r="F419" s="121">
        <v>-10000</v>
      </c>
      <c r="G419" s="208">
        <v>0</v>
      </c>
    </row>
    <row r="420" spans="1:7" x14ac:dyDescent="0.3">
      <c r="A420" s="106"/>
      <c r="B420" s="129">
        <v>52</v>
      </c>
      <c r="C420" s="107"/>
      <c r="D420" s="100" t="s">
        <v>150</v>
      </c>
      <c r="E420" s="121">
        <v>20000</v>
      </c>
      <c r="F420" s="121">
        <v>-20000</v>
      </c>
      <c r="G420" s="208">
        <v>0</v>
      </c>
    </row>
    <row r="421" spans="1:7" x14ac:dyDescent="0.3">
      <c r="A421" s="108"/>
      <c r="B421" s="8"/>
      <c r="C421" s="13"/>
      <c r="D421" s="109"/>
      <c r="E421" s="14"/>
      <c r="F421" s="14"/>
      <c r="G421" s="15"/>
    </row>
    <row r="422" spans="1:7" x14ac:dyDescent="0.3">
      <c r="A422" s="127"/>
      <c r="B422" s="126">
        <v>3</v>
      </c>
      <c r="C422" s="132"/>
      <c r="D422" s="261" t="s">
        <v>4</v>
      </c>
      <c r="E422" s="133">
        <f>E423</f>
        <v>30000</v>
      </c>
      <c r="F422" s="133">
        <v>-30000</v>
      </c>
      <c r="G422" s="220">
        <f>E422+F422</f>
        <v>0</v>
      </c>
    </row>
    <row r="423" spans="1:7" x14ac:dyDescent="0.3">
      <c r="A423" s="108"/>
      <c r="B423" s="8">
        <v>32</v>
      </c>
      <c r="C423" s="13"/>
      <c r="D423" s="109" t="s">
        <v>328</v>
      </c>
      <c r="E423" s="14">
        <v>30000</v>
      </c>
      <c r="F423" s="14">
        <v>-30000</v>
      </c>
      <c r="G423" s="15">
        <f>E423+F423</f>
        <v>0</v>
      </c>
    </row>
    <row r="424" spans="1:7" x14ac:dyDescent="0.3">
      <c r="A424" s="108"/>
      <c r="B424" s="8"/>
      <c r="C424" s="13"/>
      <c r="D424" s="109"/>
      <c r="E424" s="14"/>
      <c r="F424" s="14"/>
      <c r="G424" s="15"/>
    </row>
    <row r="425" spans="1:7" x14ac:dyDescent="0.3">
      <c r="A425" s="103" t="s">
        <v>160</v>
      </c>
      <c r="B425" s="130"/>
      <c r="C425" s="104" t="s">
        <v>371</v>
      </c>
      <c r="D425" s="105" t="s">
        <v>372</v>
      </c>
      <c r="E425" s="120">
        <f>E432</f>
        <v>0</v>
      </c>
      <c r="F425" s="120">
        <f>F432</f>
        <v>0</v>
      </c>
      <c r="G425" s="209">
        <f>E425+F425</f>
        <v>0</v>
      </c>
    </row>
    <row r="426" spans="1:7" x14ac:dyDescent="0.3">
      <c r="A426" s="106" t="s">
        <v>137</v>
      </c>
      <c r="B426" s="129">
        <v>81</v>
      </c>
      <c r="C426" s="107"/>
      <c r="D426" s="100" t="s">
        <v>350</v>
      </c>
      <c r="E426" s="121"/>
      <c r="F426" s="133"/>
      <c r="G426" s="220"/>
    </row>
    <row r="427" spans="1:7" x14ac:dyDescent="0.3">
      <c r="A427" s="106" t="s">
        <v>154</v>
      </c>
      <c r="B427" s="129">
        <v>11</v>
      </c>
      <c r="C427" s="107"/>
      <c r="D427" s="100" t="s">
        <v>43</v>
      </c>
      <c r="E427" s="121">
        <v>0</v>
      </c>
      <c r="F427" s="121">
        <v>0</v>
      </c>
      <c r="G427" s="208">
        <v>0</v>
      </c>
    </row>
    <row r="428" spans="1:7" x14ac:dyDescent="0.3">
      <c r="A428" s="106"/>
      <c r="B428" s="129">
        <v>41</v>
      </c>
      <c r="C428" s="107"/>
      <c r="D428" s="100" t="s">
        <v>47</v>
      </c>
      <c r="E428" s="121">
        <v>0</v>
      </c>
      <c r="F428" s="121">
        <v>0</v>
      </c>
      <c r="G428" s="208">
        <v>0</v>
      </c>
    </row>
    <row r="429" spans="1:7" x14ac:dyDescent="0.3">
      <c r="A429" s="106"/>
      <c r="B429" s="129">
        <v>51</v>
      </c>
      <c r="C429" s="107"/>
      <c r="D429" s="100" t="s">
        <v>19</v>
      </c>
      <c r="E429" s="121">
        <v>0</v>
      </c>
      <c r="F429" s="121">
        <v>0</v>
      </c>
      <c r="G429" s="208">
        <v>0</v>
      </c>
    </row>
    <row r="430" spans="1:7" x14ac:dyDescent="0.3">
      <c r="A430" s="106"/>
      <c r="B430" s="129">
        <v>52</v>
      </c>
      <c r="C430" s="107"/>
      <c r="D430" s="100" t="s">
        <v>150</v>
      </c>
      <c r="E430" s="121">
        <v>0</v>
      </c>
      <c r="F430" s="121">
        <v>0</v>
      </c>
      <c r="G430" s="208">
        <v>0</v>
      </c>
    </row>
    <row r="431" spans="1:7" x14ac:dyDescent="0.3">
      <c r="A431" s="108"/>
      <c r="B431" s="8"/>
      <c r="C431" s="13"/>
      <c r="D431" s="109"/>
      <c r="E431" s="14"/>
      <c r="F431" s="14"/>
      <c r="G431" s="15"/>
    </row>
    <row r="432" spans="1:7" x14ac:dyDescent="0.3">
      <c r="A432" s="127"/>
      <c r="B432" s="126">
        <v>4</v>
      </c>
      <c r="C432" s="132"/>
      <c r="D432" s="261" t="s">
        <v>463</v>
      </c>
      <c r="E432" s="133">
        <f>E433</f>
        <v>0</v>
      </c>
      <c r="F432" s="133">
        <v>0</v>
      </c>
      <c r="G432" s="220">
        <f>E432+F432</f>
        <v>0</v>
      </c>
    </row>
    <row r="433" spans="1:7" ht="28.8" x14ac:dyDescent="0.3">
      <c r="A433" s="108"/>
      <c r="B433" s="8">
        <v>42</v>
      </c>
      <c r="C433" s="13"/>
      <c r="D433" s="109" t="s">
        <v>307</v>
      </c>
      <c r="E433" s="14">
        <v>0</v>
      </c>
      <c r="F433" s="14">
        <v>0</v>
      </c>
      <c r="G433" s="15">
        <f>E433+F433</f>
        <v>0</v>
      </c>
    </row>
    <row r="434" spans="1:7" x14ac:dyDescent="0.3">
      <c r="A434" s="108"/>
      <c r="B434" s="8"/>
      <c r="C434" s="13"/>
      <c r="D434" s="109"/>
      <c r="E434" s="14"/>
      <c r="F434" s="14"/>
      <c r="G434" s="15"/>
    </row>
    <row r="435" spans="1:7" ht="28.8" x14ac:dyDescent="0.3">
      <c r="A435" s="103" t="s">
        <v>160</v>
      </c>
      <c r="B435" s="104"/>
      <c r="C435" s="104" t="s">
        <v>373</v>
      </c>
      <c r="D435" s="105" t="s">
        <v>374</v>
      </c>
      <c r="E435" s="120">
        <f>E440</f>
        <v>0</v>
      </c>
      <c r="F435" s="120">
        <v>0</v>
      </c>
      <c r="G435" s="209">
        <f>E435+F435</f>
        <v>0</v>
      </c>
    </row>
    <row r="436" spans="1:7" x14ac:dyDescent="0.3">
      <c r="A436" s="106" t="s">
        <v>137</v>
      </c>
      <c r="B436" s="129">
        <v>45</v>
      </c>
      <c r="C436" s="107"/>
      <c r="D436" s="107" t="s">
        <v>276</v>
      </c>
      <c r="E436" s="121"/>
      <c r="F436" s="133"/>
      <c r="G436" s="220"/>
    </row>
    <row r="437" spans="1:7" x14ac:dyDescent="0.3">
      <c r="A437" s="106" t="s">
        <v>154</v>
      </c>
      <c r="B437" s="129">
        <v>11</v>
      </c>
      <c r="C437" s="107"/>
      <c r="D437" s="107" t="s">
        <v>43</v>
      </c>
      <c r="E437" s="121">
        <v>0</v>
      </c>
      <c r="F437" s="121">
        <v>0</v>
      </c>
      <c r="G437" s="208">
        <v>0</v>
      </c>
    </row>
    <row r="438" spans="1:7" x14ac:dyDescent="0.3">
      <c r="A438" s="106"/>
      <c r="B438" s="129">
        <v>41</v>
      </c>
      <c r="C438" s="107"/>
      <c r="D438" s="107" t="s">
        <v>47</v>
      </c>
      <c r="E438" s="121">
        <v>0</v>
      </c>
      <c r="F438" s="121">
        <v>0</v>
      </c>
      <c r="G438" s="208">
        <v>0</v>
      </c>
    </row>
    <row r="439" spans="1:7" x14ac:dyDescent="0.3">
      <c r="A439" s="2"/>
      <c r="E439" s="5"/>
      <c r="F439" s="14"/>
      <c r="G439" s="15"/>
    </row>
    <row r="440" spans="1:7" x14ac:dyDescent="0.3">
      <c r="A440" s="127"/>
      <c r="B440" s="126">
        <v>3</v>
      </c>
      <c r="C440" s="132"/>
      <c r="D440" s="132" t="s">
        <v>4</v>
      </c>
      <c r="E440" s="133">
        <f>E441</f>
        <v>0</v>
      </c>
      <c r="F440" s="133">
        <v>0</v>
      </c>
      <c r="G440" s="220">
        <f>E440+F440</f>
        <v>0</v>
      </c>
    </row>
    <row r="441" spans="1:7" x14ac:dyDescent="0.3">
      <c r="A441" s="108"/>
      <c r="B441" s="8">
        <v>32</v>
      </c>
      <c r="C441" s="13"/>
      <c r="D441" s="13" t="s">
        <v>31</v>
      </c>
      <c r="E441" s="14">
        <v>0</v>
      </c>
      <c r="F441" s="14">
        <v>0</v>
      </c>
      <c r="G441" s="15">
        <f>E441+F441</f>
        <v>0</v>
      </c>
    </row>
    <row r="442" spans="1:7" x14ac:dyDescent="0.3">
      <c r="A442" s="108"/>
      <c r="B442" s="8"/>
      <c r="C442" s="13"/>
      <c r="D442" s="13"/>
      <c r="E442" s="14"/>
      <c r="F442" s="14"/>
      <c r="G442" s="15"/>
    </row>
    <row r="443" spans="1:7" ht="46.5" customHeight="1" x14ac:dyDescent="0.3">
      <c r="A443" s="103" t="s">
        <v>160</v>
      </c>
      <c r="B443" s="130"/>
      <c r="C443" s="104" t="s">
        <v>373</v>
      </c>
      <c r="D443" s="105" t="s">
        <v>479</v>
      </c>
      <c r="E443" s="120">
        <f>E447</f>
        <v>10000</v>
      </c>
      <c r="F443" s="120">
        <v>-10000</v>
      </c>
      <c r="G443" s="209">
        <f>E443+F443</f>
        <v>0</v>
      </c>
    </row>
    <row r="444" spans="1:7" x14ac:dyDescent="0.3">
      <c r="A444" s="106" t="s">
        <v>137</v>
      </c>
      <c r="B444" s="129">
        <v>81</v>
      </c>
      <c r="C444" s="107"/>
      <c r="D444" s="107" t="s">
        <v>350</v>
      </c>
      <c r="E444" s="121"/>
      <c r="F444" s="133"/>
      <c r="G444" s="220"/>
    </row>
    <row r="445" spans="1:7" x14ac:dyDescent="0.3">
      <c r="A445" s="106" t="s">
        <v>154</v>
      </c>
      <c r="B445" s="129">
        <v>11</v>
      </c>
      <c r="C445" s="107"/>
      <c r="D445" s="107" t="s">
        <v>43</v>
      </c>
      <c r="E445" s="121">
        <v>10000</v>
      </c>
      <c r="F445" s="121">
        <v>-10000</v>
      </c>
      <c r="G445" s="208">
        <v>0</v>
      </c>
    </row>
    <row r="446" spans="1:7" x14ac:dyDescent="0.3">
      <c r="A446" s="108"/>
      <c r="B446" s="8"/>
      <c r="C446" s="13"/>
      <c r="D446" s="13"/>
      <c r="E446" s="14"/>
      <c r="F446" s="5"/>
      <c r="G446" s="6"/>
    </row>
    <row r="447" spans="1:7" x14ac:dyDescent="0.3">
      <c r="A447" s="127"/>
      <c r="B447" s="126">
        <v>3</v>
      </c>
      <c r="C447" s="132"/>
      <c r="D447" s="132" t="s">
        <v>4</v>
      </c>
      <c r="E447" s="133">
        <f>E448</f>
        <v>10000</v>
      </c>
      <c r="F447" s="133">
        <v>-10000</v>
      </c>
      <c r="G447" s="220">
        <f>E447+F447</f>
        <v>0</v>
      </c>
    </row>
    <row r="448" spans="1:7" x14ac:dyDescent="0.3">
      <c r="A448" s="108"/>
      <c r="B448" s="8">
        <v>32</v>
      </c>
      <c r="C448" s="13"/>
      <c r="D448" s="13" t="s">
        <v>31</v>
      </c>
      <c r="E448" s="14">
        <v>10000</v>
      </c>
      <c r="F448" s="14">
        <v>-10000</v>
      </c>
      <c r="G448" s="15">
        <f>E448+F448</f>
        <v>0</v>
      </c>
    </row>
    <row r="449" spans="1:7" x14ac:dyDescent="0.3">
      <c r="A449" s="2"/>
      <c r="G449" s="254"/>
    </row>
    <row r="450" spans="1:7" ht="49.8" customHeight="1" x14ac:dyDescent="0.3">
      <c r="A450" s="103" t="s">
        <v>160</v>
      </c>
      <c r="B450" s="104"/>
      <c r="C450" s="104" t="s">
        <v>530</v>
      </c>
      <c r="D450" s="105" t="s">
        <v>551</v>
      </c>
      <c r="E450" s="120">
        <f>E454</f>
        <v>30000</v>
      </c>
      <c r="F450" s="120">
        <v>-30000</v>
      </c>
      <c r="G450" s="209">
        <f>E450+F450</f>
        <v>0</v>
      </c>
    </row>
    <row r="451" spans="1:7" x14ac:dyDescent="0.3">
      <c r="A451" s="106" t="s">
        <v>137</v>
      </c>
      <c r="B451" s="129">
        <v>81</v>
      </c>
      <c r="C451" s="107"/>
      <c r="D451" s="107" t="s">
        <v>350</v>
      </c>
      <c r="E451" s="5"/>
      <c r="F451" s="5"/>
      <c r="G451" s="6"/>
    </row>
    <row r="452" spans="1:7" x14ac:dyDescent="0.3">
      <c r="A452" s="106" t="s">
        <v>154</v>
      </c>
      <c r="B452" s="129">
        <v>11</v>
      </c>
      <c r="C452" s="107"/>
      <c r="D452" s="107" t="s">
        <v>43</v>
      </c>
      <c r="E452" s="5">
        <v>30000</v>
      </c>
      <c r="F452" s="5">
        <v>-30000</v>
      </c>
      <c r="G452" s="6">
        <v>0</v>
      </c>
    </row>
    <row r="453" spans="1:7" x14ac:dyDescent="0.3">
      <c r="A453" s="2"/>
      <c r="E453" s="5"/>
      <c r="F453" s="5"/>
      <c r="G453" s="6"/>
    </row>
    <row r="454" spans="1:7" x14ac:dyDescent="0.3">
      <c r="A454" s="127"/>
      <c r="B454" s="126">
        <v>3</v>
      </c>
      <c r="C454" s="132"/>
      <c r="D454" s="132" t="s">
        <v>4</v>
      </c>
      <c r="E454" s="14">
        <f>E455</f>
        <v>30000</v>
      </c>
      <c r="F454" s="14">
        <v>-30000</v>
      </c>
      <c r="G454" s="15">
        <f>E454+F454</f>
        <v>0</v>
      </c>
    </row>
    <row r="455" spans="1:7" ht="15" thickBot="1" x14ac:dyDescent="0.35">
      <c r="A455" s="113"/>
      <c r="B455" s="114">
        <v>32</v>
      </c>
      <c r="C455" s="115"/>
      <c r="D455" s="115" t="s">
        <v>31</v>
      </c>
      <c r="E455" s="124">
        <v>30000</v>
      </c>
      <c r="F455" s="124">
        <v>-30000</v>
      </c>
      <c r="G455" s="212">
        <f>E455+F455</f>
        <v>0</v>
      </c>
    </row>
  </sheetData>
  <mergeCells count="3">
    <mergeCell ref="A2:D2"/>
    <mergeCell ref="A4:D4"/>
    <mergeCell ref="A196:D196"/>
  </mergeCells>
  <pageMargins left="0.7" right="0.7" top="0.75" bottom="0.75" header="0.3" footer="0.3"/>
  <pageSetup paperSize="9" scale="87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AB7FD-455B-49FF-951A-E223BA887F36}">
  <sheetPr>
    <tabColor theme="9" tint="-0.249977111117893"/>
    <pageSetUpPr fitToPage="1"/>
  </sheetPr>
  <dimension ref="A1:G168"/>
  <sheetViews>
    <sheetView workbookViewId="0">
      <selection activeCell="A149" sqref="A149:XFD149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61.44140625" style="1" customWidth="1"/>
    <col min="5" max="5" width="20.6640625" style="1" customWidth="1"/>
    <col min="6" max="6" width="17.5546875" customWidth="1"/>
    <col min="7" max="7" width="19.109375" customWidth="1"/>
  </cols>
  <sheetData>
    <row r="1" spans="1:7" ht="33" thickBot="1" x14ac:dyDescent="0.35">
      <c r="A1" s="97" t="s">
        <v>127</v>
      </c>
      <c r="B1" s="58" t="s">
        <v>128</v>
      </c>
      <c r="C1" s="58" t="s">
        <v>130</v>
      </c>
      <c r="D1" s="56" t="s">
        <v>269</v>
      </c>
      <c r="E1" s="56" t="s">
        <v>41</v>
      </c>
      <c r="F1" s="98" t="s">
        <v>536</v>
      </c>
      <c r="G1" s="99" t="s">
        <v>538</v>
      </c>
    </row>
    <row r="2" spans="1:7" ht="34.5" customHeight="1" x14ac:dyDescent="0.35">
      <c r="A2" s="371" t="s">
        <v>378</v>
      </c>
      <c r="B2" s="367"/>
      <c r="C2" s="367"/>
      <c r="D2" s="367"/>
      <c r="E2" s="117">
        <f>E4</f>
        <v>3244000</v>
      </c>
      <c r="F2" s="117">
        <f>F4</f>
        <v>-170000</v>
      </c>
      <c r="G2" s="217">
        <f>E2+F2</f>
        <v>3074000</v>
      </c>
    </row>
    <row r="3" spans="1:7" ht="16.2" x14ac:dyDescent="0.35">
      <c r="A3" s="69"/>
      <c r="B3" s="64"/>
      <c r="C3" s="64"/>
      <c r="D3" s="64"/>
      <c r="E3" s="116"/>
      <c r="F3" s="180"/>
      <c r="G3" s="172"/>
    </row>
    <row r="4" spans="1:7" ht="16.2" x14ac:dyDescent="0.35">
      <c r="A4" s="368" t="s">
        <v>379</v>
      </c>
      <c r="B4" s="369"/>
      <c r="C4" s="369"/>
      <c r="D4" s="369"/>
      <c r="E4" s="155">
        <f>E6+E61+E144</f>
        <v>3244000</v>
      </c>
      <c r="F4" s="155">
        <f>F6+F61+F144</f>
        <v>-170000</v>
      </c>
      <c r="G4" s="218">
        <f>G6+G61+G144</f>
        <v>3074000</v>
      </c>
    </row>
    <row r="5" spans="1:7" ht="15.6" x14ac:dyDescent="0.3">
      <c r="A5" s="69"/>
      <c r="B5" s="64"/>
      <c r="C5" s="64"/>
      <c r="D5" s="64"/>
      <c r="E5" s="116"/>
      <c r="F5" s="116"/>
      <c r="G5" s="219"/>
    </row>
    <row r="6" spans="1:7" ht="32.4" x14ac:dyDescent="0.35">
      <c r="A6" s="101" t="s">
        <v>132</v>
      </c>
      <c r="B6" s="102"/>
      <c r="C6" s="102">
        <v>1014</v>
      </c>
      <c r="D6" s="131" t="s">
        <v>380</v>
      </c>
      <c r="E6" s="118">
        <f>E8+E16+E24+E31+E38+E47+E54</f>
        <v>620000</v>
      </c>
      <c r="F6" s="118">
        <f>F8+F16+F24+F31+F38+F47+F54</f>
        <v>-10000</v>
      </c>
      <c r="G6" s="216">
        <f>G8+G16+G24+G31+G38+G47+G54</f>
        <v>610000</v>
      </c>
    </row>
    <row r="7" spans="1:7" x14ac:dyDescent="0.3">
      <c r="A7" s="2"/>
      <c r="E7" s="5"/>
      <c r="F7" s="5"/>
      <c r="G7" s="6"/>
    </row>
    <row r="8" spans="1:7" ht="28.8" x14ac:dyDescent="0.3">
      <c r="A8" s="103" t="s">
        <v>136</v>
      </c>
      <c r="B8" s="104"/>
      <c r="C8" s="104" t="s">
        <v>381</v>
      </c>
      <c r="D8" s="105" t="s">
        <v>382</v>
      </c>
      <c r="E8" s="120">
        <f>E13</f>
        <v>40000</v>
      </c>
      <c r="F8" s="120">
        <f>F13</f>
        <v>0</v>
      </c>
      <c r="G8" s="209">
        <f>E8+F8</f>
        <v>40000</v>
      </c>
    </row>
    <row r="9" spans="1:7" x14ac:dyDescent="0.3">
      <c r="A9" s="106" t="s">
        <v>137</v>
      </c>
      <c r="B9" s="107">
        <v>49</v>
      </c>
      <c r="C9" s="107"/>
      <c r="D9" s="107" t="s">
        <v>383</v>
      </c>
      <c r="E9" s="121"/>
      <c r="F9" s="133"/>
      <c r="G9" s="220"/>
    </row>
    <row r="10" spans="1:7" x14ac:dyDescent="0.3">
      <c r="A10" s="106" t="s">
        <v>154</v>
      </c>
      <c r="B10" s="107">
        <v>11</v>
      </c>
      <c r="C10" s="107"/>
      <c r="D10" s="107" t="s">
        <v>43</v>
      </c>
      <c r="E10" s="121">
        <v>20000</v>
      </c>
      <c r="F10" s="121">
        <f>G10-E10</f>
        <v>20000</v>
      </c>
      <c r="G10" s="208">
        <v>40000</v>
      </c>
    </row>
    <row r="11" spans="1:7" x14ac:dyDescent="0.3">
      <c r="A11" s="106"/>
      <c r="B11" s="107">
        <v>52</v>
      </c>
      <c r="C11" s="107"/>
      <c r="D11" s="107" t="s">
        <v>234</v>
      </c>
      <c r="E11" s="121">
        <v>20000</v>
      </c>
      <c r="F11" s="121">
        <f>G11-E11</f>
        <v>-20000</v>
      </c>
      <c r="G11" s="208">
        <v>0</v>
      </c>
    </row>
    <row r="12" spans="1:7" x14ac:dyDescent="0.3">
      <c r="A12" s="2"/>
      <c r="E12" s="5"/>
      <c r="F12" s="14"/>
      <c r="G12" s="15"/>
    </row>
    <row r="13" spans="1:7" x14ac:dyDescent="0.3">
      <c r="A13" s="127"/>
      <c r="B13" s="126">
        <v>3</v>
      </c>
      <c r="C13" s="132"/>
      <c r="D13" s="132" t="s">
        <v>4</v>
      </c>
      <c r="E13" s="133">
        <f>E14</f>
        <v>40000</v>
      </c>
      <c r="F13" s="133">
        <v>0</v>
      </c>
      <c r="G13" s="220">
        <f>E13+F13</f>
        <v>40000</v>
      </c>
    </row>
    <row r="14" spans="1:7" x14ac:dyDescent="0.3">
      <c r="A14" s="108"/>
      <c r="B14" s="8">
        <v>32</v>
      </c>
      <c r="C14" s="8"/>
      <c r="D14" s="13" t="s">
        <v>31</v>
      </c>
      <c r="E14" s="14">
        <v>40000</v>
      </c>
      <c r="F14" s="14">
        <v>0</v>
      </c>
      <c r="G14" s="15">
        <f>E14+F14</f>
        <v>40000</v>
      </c>
    </row>
    <row r="15" spans="1:7" x14ac:dyDescent="0.3">
      <c r="A15" s="108"/>
      <c r="B15" s="13"/>
      <c r="C15" s="8"/>
      <c r="D15" s="13"/>
      <c r="E15" s="14"/>
      <c r="F15" s="14"/>
      <c r="G15" s="15"/>
    </row>
    <row r="16" spans="1:7" x14ac:dyDescent="0.3">
      <c r="A16" s="103" t="s">
        <v>136</v>
      </c>
      <c r="B16" s="104"/>
      <c r="C16" s="104" t="s">
        <v>384</v>
      </c>
      <c r="D16" s="104" t="s">
        <v>385</v>
      </c>
      <c r="E16" s="120">
        <f>E21</f>
        <v>320000</v>
      </c>
      <c r="F16" s="120">
        <f>F21</f>
        <v>0</v>
      </c>
      <c r="G16" s="209">
        <f>E16+F16</f>
        <v>320000</v>
      </c>
    </row>
    <row r="17" spans="1:7" x14ac:dyDescent="0.3">
      <c r="A17" s="106" t="s">
        <v>137</v>
      </c>
      <c r="B17" s="107">
        <v>49</v>
      </c>
      <c r="C17" s="107"/>
      <c r="D17" s="107" t="s">
        <v>383</v>
      </c>
      <c r="E17" s="121"/>
      <c r="F17" s="133"/>
      <c r="G17" s="220"/>
    </row>
    <row r="18" spans="1:7" x14ac:dyDescent="0.3">
      <c r="A18" s="106" t="s">
        <v>154</v>
      </c>
      <c r="B18" s="107">
        <v>11</v>
      </c>
      <c r="C18" s="107"/>
      <c r="D18" s="107" t="s">
        <v>43</v>
      </c>
      <c r="E18" s="121">
        <v>290000</v>
      </c>
      <c r="F18" s="121">
        <v>0</v>
      </c>
      <c r="G18" s="208">
        <v>290000</v>
      </c>
    </row>
    <row r="19" spans="1:7" x14ac:dyDescent="0.3">
      <c r="A19" s="106"/>
      <c r="B19" s="107">
        <v>41</v>
      </c>
      <c r="C19" s="107"/>
      <c r="D19" s="107" t="s">
        <v>185</v>
      </c>
      <c r="E19" s="121">
        <v>30000</v>
      </c>
      <c r="F19" s="121">
        <v>0</v>
      </c>
      <c r="G19" s="208">
        <v>30000</v>
      </c>
    </row>
    <row r="20" spans="1:7" x14ac:dyDescent="0.3">
      <c r="A20" s="2"/>
      <c r="E20" s="5"/>
      <c r="F20" s="14"/>
      <c r="G20" s="15"/>
    </row>
    <row r="21" spans="1:7" x14ac:dyDescent="0.3">
      <c r="A21" s="127"/>
      <c r="B21" s="126">
        <v>3</v>
      </c>
      <c r="C21" s="132"/>
      <c r="D21" s="132" t="s">
        <v>4</v>
      </c>
      <c r="E21" s="133">
        <f>E22</f>
        <v>320000</v>
      </c>
      <c r="F21" s="133">
        <v>0</v>
      </c>
      <c r="G21" s="220">
        <f>E21+F21</f>
        <v>320000</v>
      </c>
    </row>
    <row r="22" spans="1:7" x14ac:dyDescent="0.3">
      <c r="A22" s="108"/>
      <c r="B22" s="8">
        <v>35</v>
      </c>
      <c r="C22" s="8"/>
      <c r="D22" s="13" t="s">
        <v>33</v>
      </c>
      <c r="E22" s="14">
        <v>320000</v>
      </c>
      <c r="F22" s="14">
        <v>0</v>
      </c>
      <c r="G22" s="15">
        <f>E22+F22</f>
        <v>320000</v>
      </c>
    </row>
    <row r="23" spans="1:7" x14ac:dyDescent="0.3">
      <c r="A23" s="2"/>
      <c r="E23" s="5"/>
      <c r="F23" s="14"/>
      <c r="G23" s="15"/>
    </row>
    <row r="24" spans="1:7" x14ac:dyDescent="0.3">
      <c r="A24" s="103" t="s">
        <v>136</v>
      </c>
      <c r="B24" s="104"/>
      <c r="C24" s="104" t="s">
        <v>386</v>
      </c>
      <c r="D24" s="104" t="s">
        <v>387</v>
      </c>
      <c r="E24" s="120">
        <f>E28</f>
        <v>0</v>
      </c>
      <c r="F24" s="120">
        <v>0</v>
      </c>
      <c r="G24" s="209">
        <f>E24+F24</f>
        <v>0</v>
      </c>
    </row>
    <row r="25" spans="1:7" x14ac:dyDescent="0.3">
      <c r="A25" s="106" t="s">
        <v>137</v>
      </c>
      <c r="B25" s="107">
        <v>62</v>
      </c>
      <c r="C25" s="107"/>
      <c r="D25" s="107" t="s">
        <v>88</v>
      </c>
      <c r="E25" s="121"/>
      <c r="F25" s="133"/>
      <c r="G25" s="220"/>
    </row>
    <row r="26" spans="1:7" x14ac:dyDescent="0.3">
      <c r="A26" s="106" t="s">
        <v>154</v>
      </c>
      <c r="B26" s="107">
        <v>11</v>
      </c>
      <c r="C26" s="107"/>
      <c r="D26" s="107" t="s">
        <v>43</v>
      </c>
      <c r="E26" s="121">
        <v>0</v>
      </c>
      <c r="F26" s="121">
        <v>0</v>
      </c>
      <c r="G26" s="208">
        <v>0</v>
      </c>
    </row>
    <row r="27" spans="1:7" x14ac:dyDescent="0.3">
      <c r="A27" s="2"/>
      <c r="E27" s="5"/>
      <c r="F27" s="14"/>
      <c r="G27" s="15"/>
    </row>
    <row r="28" spans="1:7" x14ac:dyDescent="0.3">
      <c r="A28" s="127"/>
      <c r="B28" s="126">
        <v>3</v>
      </c>
      <c r="C28" s="132"/>
      <c r="D28" s="132" t="s">
        <v>4</v>
      </c>
      <c r="E28" s="133">
        <f>E29</f>
        <v>0</v>
      </c>
      <c r="F28" s="133">
        <v>0</v>
      </c>
      <c r="G28" s="220">
        <f>E28+F28</f>
        <v>0</v>
      </c>
    </row>
    <row r="29" spans="1:7" x14ac:dyDescent="0.3">
      <c r="A29" s="108"/>
      <c r="B29" s="8">
        <v>32</v>
      </c>
      <c r="C29" s="8"/>
      <c r="D29" s="13" t="s">
        <v>31</v>
      </c>
      <c r="E29" s="14">
        <v>0</v>
      </c>
      <c r="F29" s="14">
        <v>0</v>
      </c>
      <c r="G29" s="15">
        <f>E29+F29</f>
        <v>0</v>
      </c>
    </row>
    <row r="30" spans="1:7" x14ac:dyDescent="0.3">
      <c r="A30" s="108"/>
      <c r="B30" s="8"/>
      <c r="C30" s="8"/>
      <c r="D30" s="13"/>
      <c r="E30" s="14"/>
      <c r="F30" s="14"/>
      <c r="G30" s="15"/>
    </row>
    <row r="31" spans="1:7" ht="28.8" x14ac:dyDescent="0.3">
      <c r="A31" s="103" t="s">
        <v>136</v>
      </c>
      <c r="B31" s="130"/>
      <c r="C31" s="130" t="s">
        <v>388</v>
      </c>
      <c r="D31" s="105" t="s">
        <v>482</v>
      </c>
      <c r="E31" s="120">
        <f>E35</f>
        <v>0</v>
      </c>
      <c r="F31" s="120">
        <v>0</v>
      </c>
      <c r="G31" s="209">
        <f>E31+F31</f>
        <v>0</v>
      </c>
    </row>
    <row r="32" spans="1:7" x14ac:dyDescent="0.3">
      <c r="A32" s="106" t="s">
        <v>137</v>
      </c>
      <c r="B32" s="129">
        <v>49</v>
      </c>
      <c r="C32" s="129"/>
      <c r="D32" s="107" t="s">
        <v>383</v>
      </c>
      <c r="E32" s="121"/>
      <c r="F32" s="133"/>
      <c r="G32" s="220"/>
    </row>
    <row r="33" spans="1:7" x14ac:dyDescent="0.3">
      <c r="A33" s="106" t="s">
        <v>154</v>
      </c>
      <c r="B33" s="129">
        <v>11</v>
      </c>
      <c r="C33" s="129"/>
      <c r="D33" s="107" t="s">
        <v>43</v>
      </c>
      <c r="E33" s="121">
        <v>0</v>
      </c>
      <c r="F33" s="121">
        <v>0</v>
      </c>
      <c r="G33" s="208">
        <v>0</v>
      </c>
    </row>
    <row r="34" spans="1:7" x14ac:dyDescent="0.3">
      <c r="A34" s="108"/>
      <c r="B34" s="8"/>
      <c r="C34" s="8"/>
      <c r="D34" s="13"/>
      <c r="E34" s="14"/>
      <c r="F34" s="14"/>
      <c r="G34" s="15"/>
    </row>
    <row r="35" spans="1:7" x14ac:dyDescent="0.3">
      <c r="A35" s="127"/>
      <c r="B35" s="126">
        <v>3</v>
      </c>
      <c r="C35" s="126"/>
      <c r="D35" s="132" t="s">
        <v>4</v>
      </c>
      <c r="E35" s="133">
        <f>E36</f>
        <v>0</v>
      </c>
      <c r="F35" s="133">
        <v>0</v>
      </c>
      <c r="G35" s="220">
        <f>E35+F35</f>
        <v>0</v>
      </c>
    </row>
    <row r="36" spans="1:7" x14ac:dyDescent="0.3">
      <c r="A36" s="108"/>
      <c r="B36" s="8">
        <v>35</v>
      </c>
      <c r="C36" s="8"/>
      <c r="D36" s="13" t="s">
        <v>33</v>
      </c>
      <c r="E36" s="14">
        <v>0</v>
      </c>
      <c r="F36" s="14">
        <v>0</v>
      </c>
      <c r="G36" s="15">
        <f>E36+F36</f>
        <v>0</v>
      </c>
    </row>
    <row r="37" spans="1:7" x14ac:dyDescent="0.3">
      <c r="A37" s="108"/>
      <c r="B37" s="8"/>
      <c r="C37" s="8"/>
      <c r="D37" s="13"/>
      <c r="E37" s="14"/>
      <c r="F37" s="14"/>
      <c r="G37" s="15"/>
    </row>
    <row r="38" spans="1:7" x14ac:dyDescent="0.3">
      <c r="A38" s="103" t="s">
        <v>160</v>
      </c>
      <c r="B38" s="130"/>
      <c r="C38" s="130" t="s">
        <v>389</v>
      </c>
      <c r="D38" s="104" t="s">
        <v>390</v>
      </c>
      <c r="E38" s="120">
        <f>E44</f>
        <v>250000</v>
      </c>
      <c r="F38" s="120">
        <f>SUM(F40:F42)</f>
        <v>0</v>
      </c>
      <c r="G38" s="209">
        <f>E38+F38</f>
        <v>250000</v>
      </c>
    </row>
    <row r="39" spans="1:7" x14ac:dyDescent="0.3">
      <c r="A39" s="106" t="s">
        <v>137</v>
      </c>
      <c r="B39" s="129">
        <v>45</v>
      </c>
      <c r="C39" s="129"/>
      <c r="D39" s="107" t="s">
        <v>276</v>
      </c>
      <c r="E39" s="121"/>
      <c r="F39" s="133"/>
      <c r="G39" s="220"/>
    </row>
    <row r="40" spans="1:7" x14ac:dyDescent="0.3">
      <c r="A40" s="106" t="s">
        <v>154</v>
      </c>
      <c r="B40" s="129">
        <v>11</v>
      </c>
      <c r="C40" s="129"/>
      <c r="D40" s="107" t="s">
        <v>43</v>
      </c>
      <c r="E40" s="121">
        <v>10000</v>
      </c>
      <c r="F40" s="121">
        <f>G40-E40</f>
        <v>4000</v>
      </c>
      <c r="G40" s="208">
        <v>14000</v>
      </c>
    </row>
    <row r="41" spans="1:7" x14ac:dyDescent="0.3">
      <c r="A41" s="106"/>
      <c r="B41" s="129">
        <v>51</v>
      </c>
      <c r="C41" s="129"/>
      <c r="D41" s="107" t="s">
        <v>19</v>
      </c>
      <c r="E41" s="121">
        <v>100000</v>
      </c>
      <c r="F41" s="121">
        <f t="shared" ref="F41:F42" si="0">G41-E41</f>
        <v>-84000</v>
      </c>
      <c r="G41" s="208">
        <v>16000</v>
      </c>
    </row>
    <row r="42" spans="1:7" x14ac:dyDescent="0.3">
      <c r="A42" s="106"/>
      <c r="B42" s="129">
        <v>71</v>
      </c>
      <c r="C42" s="129"/>
      <c r="D42" s="107" t="s">
        <v>391</v>
      </c>
      <c r="E42" s="121">
        <v>140000</v>
      </c>
      <c r="F42" s="121">
        <f t="shared" si="0"/>
        <v>80000</v>
      </c>
      <c r="G42" s="208">
        <v>220000</v>
      </c>
    </row>
    <row r="43" spans="1:7" x14ac:dyDescent="0.3">
      <c r="A43" s="106"/>
      <c r="B43" s="129"/>
      <c r="C43" s="129"/>
      <c r="D43" s="107"/>
      <c r="E43" s="121"/>
      <c r="F43" s="133"/>
      <c r="G43" s="220"/>
    </row>
    <row r="44" spans="1:7" x14ac:dyDescent="0.3">
      <c r="A44" s="127"/>
      <c r="B44" s="126">
        <v>3</v>
      </c>
      <c r="C44" s="126"/>
      <c r="D44" s="132" t="s">
        <v>4</v>
      </c>
      <c r="E44" s="133">
        <f>E45</f>
        <v>250000</v>
      </c>
      <c r="F44" s="133">
        <v>0</v>
      </c>
      <c r="G44" s="220">
        <f>E44+F44</f>
        <v>250000</v>
      </c>
    </row>
    <row r="45" spans="1:7" x14ac:dyDescent="0.3">
      <c r="A45" s="108"/>
      <c r="B45" s="8">
        <v>38</v>
      </c>
      <c r="C45" s="8"/>
      <c r="D45" s="13" t="s">
        <v>155</v>
      </c>
      <c r="E45" s="14">
        <v>250000</v>
      </c>
      <c r="F45" s="14">
        <v>0</v>
      </c>
      <c r="G45" s="15">
        <f>E45+F45</f>
        <v>250000</v>
      </c>
    </row>
    <row r="46" spans="1:7" x14ac:dyDescent="0.3">
      <c r="A46" s="108"/>
      <c r="B46" s="8"/>
      <c r="C46" s="8"/>
      <c r="D46" s="13"/>
      <c r="E46" s="14"/>
      <c r="F46" s="14"/>
      <c r="G46" s="15"/>
    </row>
    <row r="47" spans="1:7" x14ac:dyDescent="0.3">
      <c r="A47" s="103" t="s">
        <v>160</v>
      </c>
      <c r="B47" s="130"/>
      <c r="C47" s="130" t="s">
        <v>392</v>
      </c>
      <c r="D47" s="105" t="s">
        <v>393</v>
      </c>
      <c r="E47" s="120">
        <f>E51</f>
        <v>10000</v>
      </c>
      <c r="F47" s="120">
        <v>-10000</v>
      </c>
      <c r="G47" s="209">
        <f>E47+F47</f>
        <v>0</v>
      </c>
    </row>
    <row r="48" spans="1:7" x14ac:dyDescent="0.3">
      <c r="A48" s="106" t="s">
        <v>137</v>
      </c>
      <c r="B48" s="129">
        <v>82</v>
      </c>
      <c r="C48" s="129"/>
      <c r="D48" s="107" t="s">
        <v>394</v>
      </c>
      <c r="E48" s="121"/>
      <c r="F48" s="133"/>
      <c r="G48" s="220"/>
    </row>
    <row r="49" spans="1:7" x14ac:dyDescent="0.3">
      <c r="A49" s="106" t="s">
        <v>154</v>
      </c>
      <c r="B49" s="129">
        <v>11</v>
      </c>
      <c r="C49" s="129"/>
      <c r="D49" s="107" t="s">
        <v>43</v>
      </c>
      <c r="E49" s="121">
        <v>10000</v>
      </c>
      <c r="F49" s="121">
        <v>-10000</v>
      </c>
      <c r="G49" s="208">
        <v>0</v>
      </c>
    </row>
    <row r="50" spans="1:7" x14ac:dyDescent="0.3">
      <c r="A50" s="108"/>
      <c r="B50" s="8"/>
      <c r="C50" s="8"/>
      <c r="D50" s="13"/>
      <c r="E50" s="14"/>
      <c r="F50" s="121"/>
      <c r="G50" s="15"/>
    </row>
    <row r="51" spans="1:7" x14ac:dyDescent="0.3">
      <c r="A51" s="127"/>
      <c r="B51" s="126">
        <v>3</v>
      </c>
      <c r="C51" s="126"/>
      <c r="D51" s="132" t="s">
        <v>4</v>
      </c>
      <c r="E51" s="133">
        <f>E52</f>
        <v>10000</v>
      </c>
      <c r="F51" s="133">
        <f>F52</f>
        <v>-10000</v>
      </c>
      <c r="G51" s="220">
        <f>E51+F51</f>
        <v>0</v>
      </c>
    </row>
    <row r="52" spans="1:7" x14ac:dyDescent="0.3">
      <c r="A52" s="108"/>
      <c r="B52" s="8">
        <v>32</v>
      </c>
      <c r="C52" s="8"/>
      <c r="D52" s="13" t="s">
        <v>31</v>
      </c>
      <c r="E52" s="14">
        <v>10000</v>
      </c>
      <c r="F52" s="14">
        <v>-10000</v>
      </c>
      <c r="G52" s="15">
        <f>E52+F52</f>
        <v>0</v>
      </c>
    </row>
    <row r="53" spans="1:7" x14ac:dyDescent="0.3">
      <c r="A53" s="108"/>
      <c r="B53" s="8"/>
      <c r="C53" s="8"/>
      <c r="D53" s="13"/>
      <c r="E53" s="14"/>
      <c r="F53" s="14"/>
      <c r="G53" s="15"/>
    </row>
    <row r="54" spans="1:7" ht="28.8" x14ac:dyDescent="0.3">
      <c r="A54" s="103" t="s">
        <v>160</v>
      </c>
      <c r="B54" s="130"/>
      <c r="C54" s="130" t="s">
        <v>395</v>
      </c>
      <c r="D54" s="105" t="s">
        <v>396</v>
      </c>
      <c r="E54" s="120">
        <f>E58</f>
        <v>0</v>
      </c>
      <c r="F54" s="120">
        <v>0</v>
      </c>
      <c r="G54" s="209">
        <f>E54+F54</f>
        <v>0</v>
      </c>
    </row>
    <row r="55" spans="1:7" x14ac:dyDescent="0.3">
      <c r="A55" s="106" t="s">
        <v>137</v>
      </c>
      <c r="B55" s="129">
        <v>62</v>
      </c>
      <c r="C55" s="129"/>
      <c r="D55" s="107" t="s">
        <v>88</v>
      </c>
      <c r="E55" s="121"/>
      <c r="F55" s="133"/>
      <c r="G55" s="220"/>
    </row>
    <row r="56" spans="1:7" x14ac:dyDescent="0.3">
      <c r="A56" s="106" t="s">
        <v>154</v>
      </c>
      <c r="B56" s="129">
        <v>11</v>
      </c>
      <c r="C56" s="129"/>
      <c r="D56" s="107" t="s">
        <v>43</v>
      </c>
      <c r="E56" s="121">
        <v>0</v>
      </c>
      <c r="F56" s="121">
        <v>0</v>
      </c>
      <c r="G56" s="208">
        <v>0</v>
      </c>
    </row>
    <row r="57" spans="1:7" x14ac:dyDescent="0.3">
      <c r="A57" s="106"/>
      <c r="B57" s="129"/>
      <c r="C57" s="129"/>
      <c r="D57" s="107"/>
      <c r="E57" s="121"/>
      <c r="F57" s="133"/>
      <c r="G57" s="220"/>
    </row>
    <row r="58" spans="1:7" x14ac:dyDescent="0.3">
      <c r="A58" s="127"/>
      <c r="B58" s="126">
        <v>3</v>
      </c>
      <c r="C58" s="126"/>
      <c r="D58" s="132" t="s">
        <v>4</v>
      </c>
      <c r="E58" s="133">
        <f>E59</f>
        <v>0</v>
      </c>
      <c r="F58" s="133">
        <v>0</v>
      </c>
      <c r="G58" s="220">
        <f>E58+F58</f>
        <v>0</v>
      </c>
    </row>
    <row r="59" spans="1:7" x14ac:dyDescent="0.3">
      <c r="A59" s="108"/>
      <c r="B59" s="8">
        <v>32</v>
      </c>
      <c r="C59" s="8"/>
      <c r="D59" s="13" t="s">
        <v>31</v>
      </c>
      <c r="E59" s="14">
        <v>0</v>
      </c>
      <c r="F59" s="14">
        <v>0</v>
      </c>
      <c r="G59" s="15">
        <f>E59+F59</f>
        <v>0</v>
      </c>
    </row>
    <row r="60" spans="1:7" x14ac:dyDescent="0.3">
      <c r="A60" s="106"/>
      <c r="B60" s="129"/>
      <c r="C60" s="129"/>
      <c r="D60" s="107"/>
      <c r="E60" s="121"/>
      <c r="F60" s="133"/>
      <c r="G60" s="220"/>
    </row>
    <row r="61" spans="1:7" ht="43.2" x14ac:dyDescent="0.3">
      <c r="A61" s="111" t="s">
        <v>132</v>
      </c>
      <c r="B61" s="156"/>
      <c r="C61" s="156">
        <v>1015</v>
      </c>
      <c r="D61" s="157" t="s">
        <v>397</v>
      </c>
      <c r="E61" s="123">
        <f>E63+E71+E80+E89+E96+E104+E112+E121+E129+E137</f>
        <v>2589000</v>
      </c>
      <c r="F61" s="123">
        <f>F63+F71+F80+F89+F96+F104+F112+F121+F129+F137</f>
        <v>-135000</v>
      </c>
      <c r="G61" s="210">
        <f>G63+G71+G80+G89+G96+G104+G112+G121+G129+G137</f>
        <v>2454000</v>
      </c>
    </row>
    <row r="62" spans="1:7" x14ac:dyDescent="0.3">
      <c r="A62" s="106"/>
      <c r="B62" s="129"/>
      <c r="C62" s="129"/>
      <c r="D62" s="107"/>
      <c r="E62" s="121"/>
      <c r="F62" s="133"/>
      <c r="G62" s="220"/>
    </row>
    <row r="63" spans="1:7" ht="28.8" x14ac:dyDescent="0.3">
      <c r="A63" s="103" t="s">
        <v>160</v>
      </c>
      <c r="B63" s="130"/>
      <c r="C63" s="130" t="s">
        <v>398</v>
      </c>
      <c r="D63" s="105" t="s">
        <v>399</v>
      </c>
      <c r="E63" s="120">
        <f>E68</f>
        <v>30000</v>
      </c>
      <c r="F63" s="120">
        <f>F68</f>
        <v>-20000</v>
      </c>
      <c r="G63" s="209">
        <f>E63+F63</f>
        <v>10000</v>
      </c>
    </row>
    <row r="64" spans="1:7" x14ac:dyDescent="0.3">
      <c r="A64" s="106" t="s">
        <v>137</v>
      </c>
      <c r="B64" s="129">
        <v>49</v>
      </c>
      <c r="C64" s="129"/>
      <c r="D64" s="107" t="s">
        <v>383</v>
      </c>
      <c r="E64" s="121"/>
      <c r="F64" s="133"/>
      <c r="G64" s="220"/>
    </row>
    <row r="65" spans="1:7" x14ac:dyDescent="0.3">
      <c r="A65" s="106" t="s">
        <v>154</v>
      </c>
      <c r="B65" s="129">
        <v>11</v>
      </c>
      <c r="C65" s="129"/>
      <c r="D65" s="107" t="s">
        <v>43</v>
      </c>
      <c r="E65" s="121">
        <v>0</v>
      </c>
      <c r="F65" s="121">
        <f>G65-E65</f>
        <v>10000</v>
      </c>
      <c r="G65" s="208">
        <v>10000</v>
      </c>
    </row>
    <row r="66" spans="1:7" x14ac:dyDescent="0.3">
      <c r="A66" s="106"/>
      <c r="B66" s="129">
        <v>52</v>
      </c>
      <c r="C66" s="129"/>
      <c r="D66" s="107" t="s">
        <v>400</v>
      </c>
      <c r="E66" s="121">
        <v>30000</v>
      </c>
      <c r="F66" s="121">
        <f>G66-E66</f>
        <v>-30000</v>
      </c>
      <c r="G66" s="208">
        <v>0</v>
      </c>
    </row>
    <row r="67" spans="1:7" x14ac:dyDescent="0.3">
      <c r="A67" s="108"/>
      <c r="B67" s="8"/>
      <c r="C67" s="8"/>
      <c r="D67" s="13"/>
      <c r="E67" s="14"/>
      <c r="F67" s="14"/>
      <c r="G67" s="15"/>
    </row>
    <row r="68" spans="1:7" x14ac:dyDescent="0.3">
      <c r="A68" s="127"/>
      <c r="B68" s="126">
        <v>3</v>
      </c>
      <c r="C68" s="126"/>
      <c r="D68" s="132" t="s">
        <v>4</v>
      </c>
      <c r="E68" s="133">
        <f>E69</f>
        <v>30000</v>
      </c>
      <c r="F68" s="133">
        <f>F69</f>
        <v>-20000</v>
      </c>
      <c r="G68" s="220">
        <f>E68+F68</f>
        <v>10000</v>
      </c>
    </row>
    <row r="69" spans="1:7" x14ac:dyDescent="0.3">
      <c r="A69" s="108"/>
      <c r="B69" s="8">
        <v>32</v>
      </c>
      <c r="C69" s="8"/>
      <c r="D69" s="13" t="s">
        <v>31</v>
      </c>
      <c r="E69" s="14">
        <v>30000</v>
      </c>
      <c r="F69" s="14">
        <v>-20000</v>
      </c>
      <c r="G69" s="15">
        <f>E69+F69</f>
        <v>10000</v>
      </c>
    </row>
    <row r="70" spans="1:7" x14ac:dyDescent="0.3">
      <c r="A70" s="108"/>
      <c r="B70" s="8"/>
      <c r="C70" s="8"/>
      <c r="D70" s="13"/>
      <c r="E70" s="14"/>
      <c r="F70" s="14"/>
      <c r="G70" s="15"/>
    </row>
    <row r="71" spans="1:7" ht="28.8" x14ac:dyDescent="0.3">
      <c r="A71" s="103" t="s">
        <v>160</v>
      </c>
      <c r="B71" s="130"/>
      <c r="C71" s="130" t="s">
        <v>401</v>
      </c>
      <c r="D71" s="105" t="s">
        <v>402</v>
      </c>
      <c r="E71" s="120">
        <f>E77</f>
        <v>1000000</v>
      </c>
      <c r="F71" s="120">
        <v>400000</v>
      </c>
      <c r="G71" s="209">
        <f>E71+F71</f>
        <v>1400000</v>
      </c>
    </row>
    <row r="72" spans="1:7" x14ac:dyDescent="0.3">
      <c r="A72" s="106" t="s">
        <v>137</v>
      </c>
      <c r="B72" s="129">
        <v>52</v>
      </c>
      <c r="C72" s="129"/>
      <c r="D72" s="107" t="s">
        <v>80</v>
      </c>
      <c r="E72" s="121"/>
      <c r="F72" s="133"/>
      <c r="G72" s="220"/>
    </row>
    <row r="73" spans="1:7" x14ac:dyDescent="0.3">
      <c r="A73" s="106" t="s">
        <v>154</v>
      </c>
      <c r="B73" s="129">
        <v>11</v>
      </c>
      <c r="C73" s="129"/>
      <c r="D73" s="107" t="s">
        <v>43</v>
      </c>
      <c r="E73" s="121">
        <v>48000</v>
      </c>
      <c r="F73" s="121">
        <f>G73-E73</f>
        <v>898000</v>
      </c>
      <c r="G73" s="208">
        <f>G71-G75</f>
        <v>946000</v>
      </c>
    </row>
    <row r="74" spans="1:7" x14ac:dyDescent="0.3">
      <c r="A74" s="106"/>
      <c r="B74" s="129">
        <v>51</v>
      </c>
      <c r="C74" s="129"/>
      <c r="D74" s="107" t="s">
        <v>19</v>
      </c>
      <c r="E74" s="121">
        <v>172000</v>
      </c>
      <c r="F74" s="121">
        <f t="shared" ref="F74:F75" si="1">G74-E74</f>
        <v>-172000</v>
      </c>
      <c r="G74" s="208">
        <v>0</v>
      </c>
    </row>
    <row r="75" spans="1:7" x14ac:dyDescent="0.3">
      <c r="A75" s="106"/>
      <c r="B75" s="129">
        <v>52</v>
      </c>
      <c r="C75" s="129"/>
      <c r="D75" s="107" t="s">
        <v>150</v>
      </c>
      <c r="E75" s="121">
        <v>780000</v>
      </c>
      <c r="F75" s="121">
        <f t="shared" si="1"/>
        <v>-326000</v>
      </c>
      <c r="G75" s="208">
        <v>454000</v>
      </c>
    </row>
    <row r="76" spans="1:7" x14ac:dyDescent="0.3">
      <c r="A76" s="108"/>
      <c r="B76" s="8"/>
      <c r="C76" s="8"/>
      <c r="D76" s="13"/>
      <c r="E76" s="14"/>
      <c r="F76" s="14"/>
      <c r="G76" s="15"/>
    </row>
    <row r="77" spans="1:7" x14ac:dyDescent="0.3">
      <c r="A77" s="108"/>
      <c r="B77" s="126">
        <v>3</v>
      </c>
      <c r="C77" s="126"/>
      <c r="D77" s="132" t="s">
        <v>4</v>
      </c>
      <c r="E77" s="14">
        <f>E78</f>
        <v>1000000</v>
      </c>
      <c r="F77" s="14">
        <v>400000</v>
      </c>
      <c r="G77" s="15">
        <f>E77+F77</f>
        <v>1400000</v>
      </c>
    </row>
    <row r="78" spans="1:7" x14ac:dyDescent="0.3">
      <c r="A78" s="108"/>
      <c r="B78" s="8">
        <v>38</v>
      </c>
      <c r="C78" s="8"/>
      <c r="D78" s="13" t="s">
        <v>36</v>
      </c>
      <c r="E78" s="14">
        <v>1000000</v>
      </c>
      <c r="F78" s="14">
        <v>400000</v>
      </c>
      <c r="G78" s="15">
        <f>E78+F78</f>
        <v>1400000</v>
      </c>
    </row>
    <row r="79" spans="1:7" x14ac:dyDescent="0.3">
      <c r="A79" s="108"/>
      <c r="B79" s="8"/>
      <c r="C79" s="8"/>
      <c r="D79" s="13"/>
      <c r="E79" s="14"/>
      <c r="F79" s="14"/>
      <c r="G79" s="15"/>
    </row>
    <row r="80" spans="1:7" x14ac:dyDescent="0.3">
      <c r="A80" s="103" t="s">
        <v>160</v>
      </c>
      <c r="B80" s="104"/>
      <c r="C80" s="104" t="s">
        <v>403</v>
      </c>
      <c r="D80" s="105" t="s">
        <v>404</v>
      </c>
      <c r="E80" s="120">
        <f>E86</f>
        <v>1300000</v>
      </c>
      <c r="F80" s="120">
        <v>-350000</v>
      </c>
      <c r="G80" s="209">
        <f>E80+F80</f>
        <v>950000</v>
      </c>
    </row>
    <row r="81" spans="1:7" x14ac:dyDescent="0.3">
      <c r="A81" s="106" t="s">
        <v>137</v>
      </c>
      <c r="B81" s="107">
        <v>91</v>
      </c>
      <c r="C81" s="107"/>
      <c r="D81" s="100" t="s">
        <v>149</v>
      </c>
      <c r="E81" s="121"/>
      <c r="F81" s="133"/>
      <c r="G81" s="220"/>
    </row>
    <row r="82" spans="1:7" x14ac:dyDescent="0.3">
      <c r="A82" s="106" t="s">
        <v>154</v>
      </c>
      <c r="B82" s="107">
        <v>11</v>
      </c>
      <c r="C82" s="107"/>
      <c r="D82" s="107" t="s">
        <v>43</v>
      </c>
      <c r="E82" s="121">
        <f>E80-E83-E84</f>
        <v>19000</v>
      </c>
      <c r="F82" s="121">
        <f>G82-E82</f>
        <v>507500</v>
      </c>
      <c r="G82" s="208">
        <f>G80-G83-G84</f>
        <v>526500</v>
      </c>
    </row>
    <row r="83" spans="1:7" x14ac:dyDescent="0.3">
      <c r="A83" s="106"/>
      <c r="B83" s="107">
        <v>51</v>
      </c>
      <c r="C83" s="107"/>
      <c r="D83" s="107" t="s">
        <v>19</v>
      </c>
      <c r="E83" s="121">
        <v>320000</v>
      </c>
      <c r="F83" s="121">
        <f t="shared" ref="F83:F84" si="2">G83-E83</f>
        <v>-184500</v>
      </c>
      <c r="G83" s="208">
        <v>135500</v>
      </c>
    </row>
    <row r="84" spans="1:7" x14ac:dyDescent="0.3">
      <c r="A84" s="106"/>
      <c r="B84" s="107">
        <v>52</v>
      </c>
      <c r="C84" s="107"/>
      <c r="D84" s="107" t="s">
        <v>234</v>
      </c>
      <c r="E84" s="121">
        <v>961000</v>
      </c>
      <c r="F84" s="121">
        <f t="shared" si="2"/>
        <v>-673000</v>
      </c>
      <c r="G84" s="208">
        <v>288000</v>
      </c>
    </row>
    <row r="85" spans="1:7" x14ac:dyDescent="0.3">
      <c r="A85" s="106"/>
      <c r="B85" s="107"/>
      <c r="C85" s="107"/>
      <c r="D85" s="107"/>
      <c r="E85" s="121"/>
      <c r="F85" s="133"/>
      <c r="G85" s="220"/>
    </row>
    <row r="86" spans="1:7" x14ac:dyDescent="0.3">
      <c r="A86" s="127"/>
      <c r="B86" s="126">
        <v>4</v>
      </c>
      <c r="C86" s="132"/>
      <c r="D86" s="132" t="s">
        <v>463</v>
      </c>
      <c r="E86" s="133">
        <f>E87</f>
        <v>1300000</v>
      </c>
      <c r="F86" s="133">
        <v>-350000</v>
      </c>
      <c r="G86" s="220">
        <f>E86+F86</f>
        <v>950000</v>
      </c>
    </row>
    <row r="87" spans="1:7" x14ac:dyDescent="0.3">
      <c r="A87" s="108"/>
      <c r="B87" s="8">
        <v>42</v>
      </c>
      <c r="C87" s="13"/>
      <c r="D87" s="13" t="s">
        <v>304</v>
      </c>
      <c r="E87" s="14">
        <v>1300000</v>
      </c>
      <c r="F87" s="14">
        <v>-350000</v>
      </c>
      <c r="G87" s="15">
        <f>E87+F87</f>
        <v>950000</v>
      </c>
    </row>
    <row r="88" spans="1:7" x14ac:dyDescent="0.3">
      <c r="A88" s="108"/>
      <c r="B88" s="8"/>
      <c r="C88" s="13"/>
      <c r="D88" s="13"/>
      <c r="E88" s="14"/>
      <c r="F88" s="14"/>
      <c r="G88" s="15"/>
    </row>
    <row r="89" spans="1:7" x14ac:dyDescent="0.3">
      <c r="A89" s="103" t="s">
        <v>160</v>
      </c>
      <c r="B89" s="104"/>
      <c r="C89" s="104" t="s">
        <v>405</v>
      </c>
      <c r="D89" s="105" t="s">
        <v>406</v>
      </c>
      <c r="E89" s="120">
        <f>E93</f>
        <v>30000</v>
      </c>
      <c r="F89" s="120">
        <v>-30000</v>
      </c>
      <c r="G89" s="209">
        <f>E89+F89</f>
        <v>0</v>
      </c>
    </row>
    <row r="90" spans="1:7" x14ac:dyDescent="0.3">
      <c r="A90" s="106" t="s">
        <v>137</v>
      </c>
      <c r="B90" s="107">
        <v>91</v>
      </c>
      <c r="C90" s="129"/>
      <c r="D90" s="107" t="s">
        <v>149</v>
      </c>
      <c r="E90" s="121"/>
      <c r="F90" s="133"/>
      <c r="G90" s="220"/>
    </row>
    <row r="91" spans="1:7" x14ac:dyDescent="0.3">
      <c r="A91" s="106" t="s">
        <v>154</v>
      </c>
      <c r="B91" s="107">
        <v>52</v>
      </c>
      <c r="C91" s="129"/>
      <c r="D91" s="107" t="s">
        <v>150</v>
      </c>
      <c r="E91" s="121">
        <v>30000</v>
      </c>
      <c r="F91" s="121">
        <v>-30000</v>
      </c>
      <c r="G91" s="208">
        <v>0</v>
      </c>
    </row>
    <row r="92" spans="1:7" x14ac:dyDescent="0.3">
      <c r="A92" s="106"/>
      <c r="B92" s="107"/>
      <c r="C92" s="129"/>
      <c r="D92" s="107"/>
      <c r="E92" s="121"/>
      <c r="F92" s="133"/>
      <c r="G92" s="220"/>
    </row>
    <row r="93" spans="1:7" x14ac:dyDescent="0.3">
      <c r="A93" s="106"/>
      <c r="B93" s="126">
        <v>4</v>
      </c>
      <c r="C93" s="132"/>
      <c r="D93" s="132" t="s">
        <v>463</v>
      </c>
      <c r="E93" s="133">
        <f>E94</f>
        <v>30000</v>
      </c>
      <c r="F93" s="133">
        <v>-30000</v>
      </c>
      <c r="G93" s="220">
        <f>E93+F93</f>
        <v>0</v>
      </c>
    </row>
    <row r="94" spans="1:7" x14ac:dyDescent="0.3">
      <c r="A94" s="108"/>
      <c r="B94" s="8">
        <v>42</v>
      </c>
      <c r="C94" s="8"/>
      <c r="D94" s="13" t="s">
        <v>304</v>
      </c>
      <c r="E94" s="14">
        <v>30000</v>
      </c>
      <c r="F94" s="14">
        <v>-30000</v>
      </c>
      <c r="G94" s="15">
        <f>E94+F94</f>
        <v>0</v>
      </c>
    </row>
    <row r="95" spans="1:7" x14ac:dyDescent="0.3">
      <c r="A95" s="108"/>
      <c r="B95" s="8"/>
      <c r="C95" s="13"/>
      <c r="D95" s="13"/>
      <c r="E95" s="14"/>
      <c r="F95" s="14"/>
      <c r="G95" s="15"/>
    </row>
    <row r="96" spans="1:7" ht="28.8" x14ac:dyDescent="0.3">
      <c r="A96" s="103" t="s">
        <v>160</v>
      </c>
      <c r="B96" s="104"/>
      <c r="C96" s="104" t="s">
        <v>407</v>
      </c>
      <c r="D96" s="105" t="s">
        <v>408</v>
      </c>
      <c r="E96" s="120">
        <f>E101</f>
        <v>21000</v>
      </c>
      <c r="F96" s="120">
        <v>-17000</v>
      </c>
      <c r="G96" s="209">
        <f>E96+F96</f>
        <v>4000</v>
      </c>
    </row>
    <row r="97" spans="1:7" x14ac:dyDescent="0.3">
      <c r="A97" s="106" t="s">
        <v>137</v>
      </c>
      <c r="B97" s="107">
        <v>42</v>
      </c>
      <c r="C97" s="107"/>
      <c r="D97" s="107" t="s">
        <v>409</v>
      </c>
      <c r="E97" s="121"/>
      <c r="F97" s="133"/>
      <c r="G97" s="220"/>
    </row>
    <row r="98" spans="1:7" x14ac:dyDescent="0.3">
      <c r="A98" s="106" t="s">
        <v>154</v>
      </c>
      <c r="B98" s="107">
        <v>11</v>
      </c>
      <c r="C98" s="107"/>
      <c r="D98" s="107" t="s">
        <v>43</v>
      </c>
      <c r="E98" s="121">
        <v>0</v>
      </c>
      <c r="F98" s="121">
        <f>G98-E98</f>
        <v>4000</v>
      </c>
      <c r="G98" s="208">
        <v>4000</v>
      </c>
    </row>
    <row r="99" spans="1:7" x14ac:dyDescent="0.3">
      <c r="A99" s="106"/>
      <c r="B99" s="107">
        <v>52</v>
      </c>
      <c r="C99" s="107"/>
      <c r="D99" s="107" t="s">
        <v>234</v>
      </c>
      <c r="E99" s="121">
        <v>21000</v>
      </c>
      <c r="F99" s="121">
        <f t="shared" ref="F99" si="3">G99-E99</f>
        <v>-21000</v>
      </c>
      <c r="G99" s="208">
        <v>0</v>
      </c>
    </row>
    <row r="100" spans="1:7" x14ac:dyDescent="0.3">
      <c r="A100" s="106"/>
      <c r="B100" s="107"/>
      <c r="C100" s="107"/>
      <c r="D100" s="107"/>
      <c r="E100" s="121"/>
      <c r="F100" s="121"/>
      <c r="G100" s="208"/>
    </row>
    <row r="101" spans="1:7" x14ac:dyDescent="0.3">
      <c r="A101" s="106"/>
      <c r="B101" s="126">
        <v>4</v>
      </c>
      <c r="C101" s="132"/>
      <c r="D101" s="132" t="s">
        <v>463</v>
      </c>
      <c r="E101" s="133">
        <f>E102</f>
        <v>21000</v>
      </c>
      <c r="F101" s="133">
        <v>-17000</v>
      </c>
      <c r="G101" s="220">
        <f>E101+F101</f>
        <v>4000</v>
      </c>
    </row>
    <row r="102" spans="1:7" x14ac:dyDescent="0.3">
      <c r="A102" s="108"/>
      <c r="B102" s="8">
        <v>42</v>
      </c>
      <c r="C102" s="8"/>
      <c r="D102" s="13" t="s">
        <v>304</v>
      </c>
      <c r="E102" s="14">
        <v>21000</v>
      </c>
      <c r="F102" s="14">
        <v>-17000</v>
      </c>
      <c r="G102" s="15">
        <f>E102+F102</f>
        <v>4000</v>
      </c>
    </row>
    <row r="103" spans="1:7" x14ac:dyDescent="0.3">
      <c r="A103" s="108"/>
      <c r="B103" s="8"/>
      <c r="C103" s="8"/>
      <c r="D103" s="13"/>
      <c r="E103" s="14"/>
      <c r="F103" s="14"/>
      <c r="G103" s="15"/>
    </row>
    <row r="104" spans="1:7" ht="28.8" x14ac:dyDescent="0.3">
      <c r="A104" s="103" t="s">
        <v>160</v>
      </c>
      <c r="B104" s="104"/>
      <c r="C104" s="104" t="s">
        <v>410</v>
      </c>
      <c r="D104" s="105" t="s">
        <v>411</v>
      </c>
      <c r="E104" s="120">
        <f>E109</f>
        <v>34000</v>
      </c>
      <c r="F104" s="120">
        <v>-9000</v>
      </c>
      <c r="G104" s="209">
        <f>E104+F104</f>
        <v>25000</v>
      </c>
    </row>
    <row r="105" spans="1:7" ht="46.2" customHeight="1" x14ac:dyDescent="0.3">
      <c r="A105" s="106" t="s">
        <v>137</v>
      </c>
      <c r="B105" s="107">
        <v>66</v>
      </c>
      <c r="C105" s="107"/>
      <c r="D105" s="100" t="s">
        <v>412</v>
      </c>
      <c r="E105" s="121"/>
      <c r="F105" s="133"/>
      <c r="G105" s="220"/>
    </row>
    <row r="106" spans="1:7" x14ac:dyDescent="0.3">
      <c r="A106" s="106" t="s">
        <v>154</v>
      </c>
      <c r="B106" s="107">
        <v>52</v>
      </c>
      <c r="C106" s="107"/>
      <c r="D106" s="107" t="s">
        <v>150</v>
      </c>
      <c r="E106" s="121">
        <v>28000</v>
      </c>
      <c r="F106" s="121">
        <f>G106-E106</f>
        <v>-10000</v>
      </c>
      <c r="G106" s="208">
        <v>18000</v>
      </c>
    </row>
    <row r="107" spans="1:7" x14ac:dyDescent="0.3">
      <c r="A107" s="106"/>
      <c r="B107" s="107">
        <v>61</v>
      </c>
      <c r="C107" s="107"/>
      <c r="D107" s="107" t="s">
        <v>51</v>
      </c>
      <c r="E107" s="121">
        <f>E104-E106</f>
        <v>6000</v>
      </c>
      <c r="F107" s="121">
        <f>G107-E107</f>
        <v>1000</v>
      </c>
      <c r="G107" s="208">
        <v>7000</v>
      </c>
    </row>
    <row r="108" spans="1:7" x14ac:dyDescent="0.3">
      <c r="A108" s="2"/>
      <c r="E108" s="5"/>
      <c r="F108" s="14"/>
      <c r="G108" s="15"/>
    </row>
    <row r="109" spans="1:7" x14ac:dyDescent="0.3">
      <c r="A109" s="2"/>
      <c r="B109" s="126">
        <v>4</v>
      </c>
      <c r="C109" s="132"/>
      <c r="D109" s="132" t="s">
        <v>463</v>
      </c>
      <c r="E109" s="14">
        <f>E110</f>
        <v>34000</v>
      </c>
      <c r="F109" s="14">
        <v>-9000</v>
      </c>
      <c r="G109" s="15">
        <f>E109+F109</f>
        <v>25000</v>
      </c>
    </row>
    <row r="110" spans="1:7" x14ac:dyDescent="0.3">
      <c r="A110" s="108"/>
      <c r="B110" s="8">
        <v>42</v>
      </c>
      <c r="C110" s="110"/>
      <c r="D110" s="109" t="s">
        <v>304</v>
      </c>
      <c r="E110" s="14">
        <v>34000</v>
      </c>
      <c r="F110" s="14">
        <v>-9000</v>
      </c>
      <c r="G110" s="15">
        <f>E110+F110</f>
        <v>25000</v>
      </c>
    </row>
    <row r="111" spans="1:7" x14ac:dyDescent="0.3">
      <c r="A111" s="2"/>
      <c r="E111" s="5"/>
      <c r="F111" s="14"/>
      <c r="G111" s="15"/>
    </row>
    <row r="112" spans="1:7" ht="72" x14ac:dyDescent="0.3">
      <c r="A112" s="103" t="s">
        <v>160</v>
      </c>
      <c r="B112" s="104"/>
      <c r="C112" s="104" t="s">
        <v>413</v>
      </c>
      <c r="D112" s="105" t="s">
        <v>414</v>
      </c>
      <c r="E112" s="120">
        <f>E118</f>
        <v>104000</v>
      </c>
      <c r="F112" s="120">
        <v>-39000</v>
      </c>
      <c r="G112" s="209">
        <f>E112+F112</f>
        <v>65000</v>
      </c>
    </row>
    <row r="113" spans="1:7" x14ac:dyDescent="0.3">
      <c r="A113" s="106" t="s">
        <v>137</v>
      </c>
      <c r="B113" s="107">
        <v>47</v>
      </c>
      <c r="C113" s="107"/>
      <c r="D113" s="107" t="s">
        <v>72</v>
      </c>
      <c r="E113" s="121"/>
      <c r="F113" s="133"/>
      <c r="G113" s="220"/>
    </row>
    <row r="114" spans="1:7" x14ac:dyDescent="0.3">
      <c r="A114" s="106" t="s">
        <v>154</v>
      </c>
      <c r="B114" s="107">
        <v>11</v>
      </c>
      <c r="C114" s="107"/>
      <c r="D114" s="107" t="s">
        <v>43</v>
      </c>
      <c r="E114" s="121">
        <f>E112-E115-E116</f>
        <v>54000</v>
      </c>
      <c r="F114" s="121">
        <f>G114-E114</f>
        <v>-19000</v>
      </c>
      <c r="G114" s="208">
        <v>35000</v>
      </c>
    </row>
    <row r="115" spans="1:7" x14ac:dyDescent="0.3">
      <c r="A115" s="106"/>
      <c r="B115" s="107">
        <v>51</v>
      </c>
      <c r="C115" s="107"/>
      <c r="D115" s="107" t="s">
        <v>19</v>
      </c>
      <c r="E115" s="121">
        <v>30000</v>
      </c>
      <c r="F115" s="121">
        <f t="shared" ref="F115:F116" si="4">G115-E115</f>
        <v>0</v>
      </c>
      <c r="G115" s="208">
        <v>30000</v>
      </c>
    </row>
    <row r="116" spans="1:7" x14ac:dyDescent="0.3">
      <c r="A116" s="106"/>
      <c r="B116" s="107">
        <v>52</v>
      </c>
      <c r="C116" s="107"/>
      <c r="D116" s="107" t="s">
        <v>234</v>
      </c>
      <c r="E116" s="121">
        <v>20000</v>
      </c>
      <c r="F116" s="121">
        <f t="shared" si="4"/>
        <v>-20000</v>
      </c>
      <c r="G116" s="208">
        <v>0</v>
      </c>
    </row>
    <row r="117" spans="1:7" x14ac:dyDescent="0.3">
      <c r="A117" s="106"/>
      <c r="B117" s="107"/>
      <c r="C117" s="107"/>
      <c r="D117" s="107"/>
      <c r="E117" s="121"/>
      <c r="F117" s="133"/>
      <c r="G117" s="220"/>
    </row>
    <row r="118" spans="1:7" x14ac:dyDescent="0.3">
      <c r="A118" s="106"/>
      <c r="B118" s="126">
        <v>3</v>
      </c>
      <c r="C118" s="126"/>
      <c r="D118" s="132" t="s">
        <v>4</v>
      </c>
      <c r="E118" s="133">
        <f>E119</f>
        <v>104000</v>
      </c>
      <c r="F118" s="133">
        <v>-39000</v>
      </c>
      <c r="G118" s="220">
        <f>E118+F118</f>
        <v>65000</v>
      </c>
    </row>
    <row r="119" spans="1:7" x14ac:dyDescent="0.3">
      <c r="A119" s="108"/>
      <c r="B119" s="8">
        <v>32</v>
      </c>
      <c r="C119" s="13"/>
      <c r="D119" s="13" t="s">
        <v>31</v>
      </c>
      <c r="E119" s="14">
        <v>104000</v>
      </c>
      <c r="F119" s="14">
        <v>-39000</v>
      </c>
      <c r="G119" s="15">
        <f>E119+F119</f>
        <v>65000</v>
      </c>
    </row>
    <row r="120" spans="1:7" x14ac:dyDescent="0.3">
      <c r="A120" s="108"/>
      <c r="B120" s="8"/>
      <c r="C120" s="13"/>
      <c r="D120" s="109"/>
      <c r="E120" s="14"/>
      <c r="F120" s="14"/>
      <c r="G120" s="15"/>
    </row>
    <row r="121" spans="1:7" ht="28.8" x14ac:dyDescent="0.3">
      <c r="A121" s="103" t="s">
        <v>160</v>
      </c>
      <c r="B121" s="104"/>
      <c r="C121" s="104" t="s">
        <v>415</v>
      </c>
      <c r="D121" s="105" t="s">
        <v>416</v>
      </c>
      <c r="E121" s="120">
        <f>E126</f>
        <v>30000</v>
      </c>
      <c r="F121" s="120">
        <v>-30000</v>
      </c>
      <c r="G121" s="209">
        <f>E121+F121</f>
        <v>0</v>
      </c>
    </row>
    <row r="122" spans="1:7" x14ac:dyDescent="0.3">
      <c r="A122" s="106" t="s">
        <v>417</v>
      </c>
      <c r="B122" s="107">
        <v>49</v>
      </c>
      <c r="C122" s="107"/>
      <c r="D122" s="107" t="s">
        <v>383</v>
      </c>
      <c r="E122" s="121"/>
      <c r="F122" s="133"/>
      <c r="G122" s="220"/>
    </row>
    <row r="123" spans="1:7" x14ac:dyDescent="0.3">
      <c r="A123" s="106" t="s">
        <v>154</v>
      </c>
      <c r="B123" s="107">
        <v>11</v>
      </c>
      <c r="C123" s="107"/>
      <c r="D123" s="107" t="s">
        <v>43</v>
      </c>
      <c r="E123" s="121">
        <v>30000</v>
      </c>
      <c r="F123" s="121">
        <v>-30000</v>
      </c>
      <c r="G123" s="208">
        <v>0</v>
      </c>
    </row>
    <row r="124" spans="1:7" x14ac:dyDescent="0.3">
      <c r="A124" s="106"/>
      <c r="B124" s="107">
        <v>52</v>
      </c>
      <c r="C124" s="107"/>
      <c r="D124" s="107" t="s">
        <v>150</v>
      </c>
      <c r="E124" s="121">
        <v>0</v>
      </c>
      <c r="F124" s="121">
        <v>0</v>
      </c>
      <c r="G124" s="208">
        <v>0</v>
      </c>
    </row>
    <row r="125" spans="1:7" x14ac:dyDescent="0.3">
      <c r="A125" s="106"/>
      <c r="B125" s="107"/>
      <c r="C125" s="107"/>
      <c r="D125" s="107"/>
      <c r="E125" s="121"/>
      <c r="F125" s="133"/>
      <c r="G125" s="220"/>
    </row>
    <row r="126" spans="1:7" x14ac:dyDescent="0.3">
      <c r="A126" s="106"/>
      <c r="B126" s="126">
        <v>4</v>
      </c>
      <c r="C126" s="132"/>
      <c r="D126" s="132" t="s">
        <v>463</v>
      </c>
      <c r="E126" s="133">
        <f>E127</f>
        <v>30000</v>
      </c>
      <c r="F126" s="133">
        <v>-30000</v>
      </c>
      <c r="G126" s="220">
        <f>E126+F126</f>
        <v>0</v>
      </c>
    </row>
    <row r="127" spans="1:7" x14ac:dyDescent="0.3">
      <c r="A127" s="108"/>
      <c r="B127" s="8">
        <v>42</v>
      </c>
      <c r="C127" s="13"/>
      <c r="D127" s="13" t="s">
        <v>304</v>
      </c>
      <c r="E127" s="14">
        <v>30000</v>
      </c>
      <c r="F127" s="14">
        <v>-30000</v>
      </c>
      <c r="G127" s="15">
        <f>E127+F127</f>
        <v>0</v>
      </c>
    </row>
    <row r="128" spans="1:7" x14ac:dyDescent="0.3">
      <c r="A128" s="108"/>
      <c r="B128" s="8"/>
      <c r="C128" s="13"/>
      <c r="D128" s="13"/>
      <c r="E128" s="14"/>
      <c r="F128" s="14"/>
      <c r="G128" s="15"/>
    </row>
    <row r="129" spans="1:7" x14ac:dyDescent="0.3">
      <c r="A129" s="103" t="s">
        <v>160</v>
      </c>
      <c r="B129" s="130"/>
      <c r="C129" s="104" t="s">
        <v>418</v>
      </c>
      <c r="D129" s="104" t="s">
        <v>419</v>
      </c>
      <c r="E129" s="120">
        <f>E134</f>
        <v>20000</v>
      </c>
      <c r="F129" s="120">
        <v>-20000</v>
      </c>
      <c r="G129" s="209">
        <f>E129+F129</f>
        <v>0</v>
      </c>
    </row>
    <row r="130" spans="1:7" x14ac:dyDescent="0.3">
      <c r="A130" s="106" t="s">
        <v>137</v>
      </c>
      <c r="B130" s="129">
        <v>81</v>
      </c>
      <c r="C130" s="107"/>
      <c r="D130" s="107" t="s">
        <v>350</v>
      </c>
      <c r="E130" s="121"/>
      <c r="F130" s="133"/>
      <c r="G130" s="220"/>
    </row>
    <row r="131" spans="1:7" x14ac:dyDescent="0.3">
      <c r="A131" s="106" t="s">
        <v>154</v>
      </c>
      <c r="B131" s="129">
        <v>11</v>
      </c>
      <c r="C131" s="107"/>
      <c r="D131" s="107" t="s">
        <v>43</v>
      </c>
      <c r="E131" s="121">
        <v>20000</v>
      </c>
      <c r="F131" s="121">
        <v>-20000</v>
      </c>
      <c r="G131" s="208">
        <v>0</v>
      </c>
    </row>
    <row r="132" spans="1:7" x14ac:dyDescent="0.3">
      <c r="A132" s="106"/>
      <c r="B132" s="129">
        <v>61</v>
      </c>
      <c r="C132" s="107"/>
      <c r="D132" s="107" t="s">
        <v>51</v>
      </c>
      <c r="E132" s="121">
        <v>0</v>
      </c>
      <c r="F132" s="121">
        <v>0</v>
      </c>
      <c r="G132" s="208">
        <v>0</v>
      </c>
    </row>
    <row r="133" spans="1:7" x14ac:dyDescent="0.3">
      <c r="A133" s="108"/>
      <c r="B133" s="8"/>
      <c r="C133" s="13"/>
      <c r="D133" s="13"/>
      <c r="E133" s="14"/>
      <c r="F133" s="14"/>
      <c r="G133" s="15"/>
    </row>
    <row r="134" spans="1:7" x14ac:dyDescent="0.3">
      <c r="A134" s="108"/>
      <c r="B134" s="126">
        <v>3</v>
      </c>
      <c r="C134" s="126"/>
      <c r="D134" s="132" t="s">
        <v>4</v>
      </c>
      <c r="E134" s="14">
        <f>E135</f>
        <v>20000</v>
      </c>
      <c r="F134" s="14">
        <v>-20000</v>
      </c>
      <c r="G134" s="15">
        <f>E134+F134</f>
        <v>0</v>
      </c>
    </row>
    <row r="135" spans="1:7" x14ac:dyDescent="0.3">
      <c r="A135" s="108"/>
      <c r="B135" s="8">
        <v>32</v>
      </c>
      <c r="C135" s="13"/>
      <c r="D135" s="13" t="s">
        <v>31</v>
      </c>
      <c r="E135" s="14">
        <v>20000</v>
      </c>
      <c r="F135" s="14">
        <v>-20000</v>
      </c>
      <c r="G135" s="15">
        <f>E135+F135</f>
        <v>0</v>
      </c>
    </row>
    <row r="136" spans="1:7" x14ac:dyDescent="0.3">
      <c r="A136" s="108"/>
      <c r="B136" s="8"/>
      <c r="C136" s="13"/>
      <c r="D136" s="13"/>
      <c r="E136" s="14"/>
      <c r="F136" s="14"/>
      <c r="G136" s="15"/>
    </row>
    <row r="137" spans="1:7" x14ac:dyDescent="0.3">
      <c r="A137" s="103" t="s">
        <v>160</v>
      </c>
      <c r="B137" s="130"/>
      <c r="C137" s="104" t="s">
        <v>420</v>
      </c>
      <c r="D137" s="104" t="s">
        <v>421</v>
      </c>
      <c r="E137" s="120">
        <f>E141</f>
        <v>20000</v>
      </c>
      <c r="F137" s="120">
        <v>-20000</v>
      </c>
      <c r="G137" s="209">
        <f>E137+F137</f>
        <v>0</v>
      </c>
    </row>
    <row r="138" spans="1:7" x14ac:dyDescent="0.3">
      <c r="A138" s="106" t="s">
        <v>137</v>
      </c>
      <c r="B138" s="129">
        <v>47</v>
      </c>
      <c r="C138" s="107"/>
      <c r="D138" s="107" t="s">
        <v>72</v>
      </c>
      <c r="E138" s="121"/>
      <c r="F138" s="133"/>
      <c r="G138" s="220"/>
    </row>
    <row r="139" spans="1:7" x14ac:dyDescent="0.3">
      <c r="A139" s="106" t="s">
        <v>154</v>
      </c>
      <c r="B139" s="129">
        <v>51</v>
      </c>
      <c r="C139" s="107"/>
      <c r="D139" s="107" t="s">
        <v>501</v>
      </c>
      <c r="E139" s="121">
        <v>20000</v>
      </c>
      <c r="F139" s="121">
        <v>-20000</v>
      </c>
      <c r="G139" s="208">
        <v>0</v>
      </c>
    </row>
    <row r="140" spans="1:7" x14ac:dyDescent="0.3">
      <c r="A140" s="108"/>
      <c r="B140" s="8"/>
      <c r="C140" s="13"/>
      <c r="D140" s="13"/>
      <c r="E140" s="14"/>
      <c r="F140" s="14"/>
      <c r="G140" s="15"/>
    </row>
    <row r="141" spans="1:7" x14ac:dyDescent="0.3">
      <c r="A141" s="108"/>
      <c r="B141" s="126">
        <v>3</v>
      </c>
      <c r="C141" s="126"/>
      <c r="D141" s="132" t="s">
        <v>4</v>
      </c>
      <c r="E141" s="14">
        <f>E142</f>
        <v>20000</v>
      </c>
      <c r="F141" s="14">
        <v>-20000</v>
      </c>
      <c r="G141" s="15">
        <f>E141+F141</f>
        <v>0</v>
      </c>
    </row>
    <row r="142" spans="1:7" x14ac:dyDescent="0.3">
      <c r="A142" s="108"/>
      <c r="B142" s="8">
        <v>32</v>
      </c>
      <c r="C142" s="13"/>
      <c r="D142" s="13" t="s">
        <v>31</v>
      </c>
      <c r="E142" s="14">
        <v>20000</v>
      </c>
      <c r="F142" s="14">
        <v>-20000</v>
      </c>
      <c r="G142" s="15">
        <f>E142+F142</f>
        <v>0</v>
      </c>
    </row>
    <row r="143" spans="1:7" x14ac:dyDescent="0.3">
      <c r="A143" s="108"/>
      <c r="B143" s="13"/>
      <c r="C143" s="8"/>
      <c r="D143" s="13"/>
      <c r="E143" s="14"/>
      <c r="F143" s="14"/>
      <c r="G143" s="15"/>
    </row>
    <row r="144" spans="1:7" ht="28.8" x14ac:dyDescent="0.3">
      <c r="A144" s="111" t="s">
        <v>132</v>
      </c>
      <c r="B144" s="112"/>
      <c r="C144" s="112">
        <v>1016</v>
      </c>
      <c r="D144" s="157" t="s">
        <v>422</v>
      </c>
      <c r="E144" s="123">
        <f>E146+E154+E161</f>
        <v>35000</v>
      </c>
      <c r="F144" s="123">
        <f>F146+F154+F161</f>
        <v>-25000</v>
      </c>
      <c r="G144" s="210">
        <f>G146+G154+G161</f>
        <v>10000</v>
      </c>
    </row>
    <row r="145" spans="1:7" x14ac:dyDescent="0.3">
      <c r="A145" s="2"/>
      <c r="E145" s="5"/>
      <c r="F145" s="14"/>
      <c r="G145" s="15"/>
    </row>
    <row r="146" spans="1:7" ht="30.9" customHeight="1" x14ac:dyDescent="0.3">
      <c r="A146" s="103" t="s">
        <v>160</v>
      </c>
      <c r="B146" s="104"/>
      <c r="C146" s="104" t="s">
        <v>423</v>
      </c>
      <c r="D146" s="105" t="s">
        <v>424</v>
      </c>
      <c r="E146" s="120">
        <f>E151</f>
        <v>35000</v>
      </c>
      <c r="F146" s="120">
        <v>-25000</v>
      </c>
      <c r="G146" s="209">
        <f>E146+F146</f>
        <v>10000</v>
      </c>
    </row>
    <row r="147" spans="1:7" x14ac:dyDescent="0.3">
      <c r="A147" s="106" t="s">
        <v>137</v>
      </c>
      <c r="B147" s="107">
        <v>82</v>
      </c>
      <c r="C147" s="107"/>
      <c r="D147" s="107" t="s">
        <v>394</v>
      </c>
      <c r="E147" s="121"/>
      <c r="F147" s="133"/>
      <c r="G147" s="220"/>
    </row>
    <row r="148" spans="1:7" x14ac:dyDescent="0.3">
      <c r="A148" s="106" t="s">
        <v>154</v>
      </c>
      <c r="B148" s="107">
        <v>11</v>
      </c>
      <c r="C148" s="107"/>
      <c r="D148" s="107" t="s">
        <v>43</v>
      </c>
      <c r="E148" s="121">
        <v>15000</v>
      </c>
      <c r="F148" s="121">
        <f>G148-E148</f>
        <v>-5000</v>
      </c>
      <c r="G148" s="208">
        <v>10000</v>
      </c>
    </row>
    <row r="149" spans="1:7" x14ac:dyDescent="0.3">
      <c r="A149" s="106"/>
      <c r="B149" s="107">
        <v>52</v>
      </c>
      <c r="C149" s="107"/>
      <c r="D149" s="107" t="s">
        <v>150</v>
      </c>
      <c r="E149" s="121">
        <v>20000</v>
      </c>
      <c r="F149" s="121">
        <f t="shared" ref="F149" si="5">G149-E149</f>
        <v>-20000</v>
      </c>
      <c r="G149" s="208">
        <v>0</v>
      </c>
    </row>
    <row r="150" spans="1:7" x14ac:dyDescent="0.3">
      <c r="A150" s="106"/>
      <c r="B150" s="107"/>
      <c r="C150" s="107"/>
      <c r="D150" s="107"/>
      <c r="E150" s="121"/>
      <c r="F150" s="133"/>
      <c r="G150" s="220"/>
    </row>
    <row r="151" spans="1:7" x14ac:dyDescent="0.3">
      <c r="A151" s="106"/>
      <c r="B151" s="126">
        <v>3</v>
      </c>
      <c r="C151" s="126"/>
      <c r="D151" s="132" t="s">
        <v>4</v>
      </c>
      <c r="E151" s="133">
        <f>E152</f>
        <v>35000</v>
      </c>
      <c r="F151" s="133">
        <v>-25000</v>
      </c>
      <c r="G151" s="220">
        <f>E151+F151</f>
        <v>10000</v>
      </c>
    </row>
    <row r="152" spans="1:7" x14ac:dyDescent="0.3">
      <c r="A152" s="108"/>
      <c r="B152" s="8">
        <v>38</v>
      </c>
      <c r="C152" s="13"/>
      <c r="D152" s="109" t="s">
        <v>36</v>
      </c>
      <c r="E152" s="14">
        <v>35000</v>
      </c>
      <c r="F152" s="14">
        <v>-25000</v>
      </c>
      <c r="G152" s="15">
        <f>E152+F152</f>
        <v>10000</v>
      </c>
    </row>
    <row r="153" spans="1:7" x14ac:dyDescent="0.3">
      <c r="A153" s="106"/>
      <c r="B153" s="107"/>
      <c r="C153" s="107"/>
      <c r="D153" s="107"/>
      <c r="E153" s="121"/>
      <c r="F153" s="133"/>
      <c r="G153" s="220"/>
    </row>
    <row r="154" spans="1:7" ht="28.8" x14ac:dyDescent="0.3">
      <c r="A154" s="103" t="s">
        <v>160</v>
      </c>
      <c r="B154" s="130"/>
      <c r="C154" s="104" t="s">
        <v>425</v>
      </c>
      <c r="D154" s="105" t="s">
        <v>426</v>
      </c>
      <c r="E154" s="120">
        <f>E158</f>
        <v>0</v>
      </c>
      <c r="F154" s="120">
        <v>0</v>
      </c>
      <c r="G154" s="209">
        <f>E154+F154</f>
        <v>0</v>
      </c>
    </row>
    <row r="155" spans="1:7" x14ac:dyDescent="0.3">
      <c r="A155" s="106" t="s">
        <v>137</v>
      </c>
      <c r="B155" s="129">
        <v>82</v>
      </c>
      <c r="C155" s="107"/>
      <c r="D155" s="107" t="s">
        <v>394</v>
      </c>
      <c r="E155" s="121"/>
      <c r="F155" s="133"/>
      <c r="G155" s="220"/>
    </row>
    <row r="156" spans="1:7" x14ac:dyDescent="0.3">
      <c r="A156" s="106" t="s">
        <v>154</v>
      </c>
      <c r="B156" s="129">
        <v>11</v>
      </c>
      <c r="C156" s="107"/>
      <c r="D156" s="107" t="s">
        <v>43</v>
      </c>
      <c r="E156" s="121">
        <v>0</v>
      </c>
      <c r="F156" s="121">
        <v>0</v>
      </c>
      <c r="G156" s="208">
        <v>0</v>
      </c>
    </row>
    <row r="157" spans="1:7" x14ac:dyDescent="0.3">
      <c r="A157" s="106"/>
      <c r="B157" s="129"/>
      <c r="C157" s="107"/>
      <c r="D157" s="107"/>
      <c r="E157" s="121"/>
      <c r="F157" s="133"/>
      <c r="G157" s="220"/>
    </row>
    <row r="158" spans="1:7" x14ac:dyDescent="0.3">
      <c r="A158" s="106"/>
      <c r="B158" s="126">
        <v>3</v>
      </c>
      <c r="C158" s="126"/>
      <c r="D158" s="132" t="s">
        <v>4</v>
      </c>
      <c r="E158" s="133">
        <v>0</v>
      </c>
      <c r="F158" s="133">
        <v>0</v>
      </c>
      <c r="G158" s="220">
        <f>E158+F158</f>
        <v>0</v>
      </c>
    </row>
    <row r="159" spans="1:7" x14ac:dyDescent="0.3">
      <c r="A159" s="2"/>
      <c r="B159" s="8">
        <v>32</v>
      </c>
      <c r="D159" s="13" t="s">
        <v>31</v>
      </c>
      <c r="E159" s="14">
        <v>0</v>
      </c>
      <c r="F159" s="14">
        <v>0</v>
      </c>
      <c r="G159" s="15">
        <f>E159+F159</f>
        <v>0</v>
      </c>
    </row>
    <row r="160" spans="1:7" x14ac:dyDescent="0.3">
      <c r="A160" s="108"/>
      <c r="B160" s="8"/>
      <c r="C160" s="13"/>
      <c r="D160" s="13"/>
      <c r="E160" s="14"/>
      <c r="F160" s="14"/>
      <c r="G160" s="15"/>
    </row>
    <row r="161" spans="1:7" x14ac:dyDescent="0.3">
      <c r="A161" s="103" t="s">
        <v>160</v>
      </c>
      <c r="B161" s="104"/>
      <c r="C161" s="104" t="s">
        <v>427</v>
      </c>
      <c r="D161" s="105" t="s">
        <v>428</v>
      </c>
      <c r="E161" s="120">
        <f>E166</f>
        <v>0</v>
      </c>
      <c r="F161" s="120">
        <v>0</v>
      </c>
      <c r="G161" s="209">
        <f>E161+F161</f>
        <v>0</v>
      </c>
    </row>
    <row r="162" spans="1:7" x14ac:dyDescent="0.3">
      <c r="A162" s="106" t="s">
        <v>137</v>
      </c>
      <c r="B162" s="129">
        <v>82</v>
      </c>
      <c r="C162" s="107"/>
      <c r="D162" s="107" t="s">
        <v>394</v>
      </c>
      <c r="E162" s="121"/>
      <c r="F162" s="133"/>
      <c r="G162" s="220"/>
    </row>
    <row r="163" spans="1:7" x14ac:dyDescent="0.3">
      <c r="A163" s="106" t="s">
        <v>154</v>
      </c>
      <c r="B163" s="129">
        <v>11</v>
      </c>
      <c r="C163" s="107"/>
      <c r="D163" s="107" t="s">
        <v>43</v>
      </c>
      <c r="E163" s="121">
        <v>0</v>
      </c>
      <c r="F163" s="121">
        <v>0</v>
      </c>
      <c r="G163" s="208">
        <v>0</v>
      </c>
    </row>
    <row r="164" spans="1:7" x14ac:dyDescent="0.3">
      <c r="A164" s="106"/>
      <c r="B164" s="129">
        <v>51</v>
      </c>
      <c r="C164" s="107"/>
      <c r="D164" s="107" t="s">
        <v>19</v>
      </c>
      <c r="E164" s="121">
        <v>0</v>
      </c>
      <c r="F164" s="121">
        <v>0</v>
      </c>
      <c r="G164" s="208">
        <v>0</v>
      </c>
    </row>
    <row r="165" spans="1:7" x14ac:dyDescent="0.3">
      <c r="A165" s="106"/>
      <c r="B165" s="107"/>
      <c r="C165" s="107"/>
      <c r="D165" s="107"/>
      <c r="E165" s="121"/>
      <c r="F165" s="133"/>
      <c r="G165" s="220"/>
    </row>
    <row r="166" spans="1:7" x14ac:dyDescent="0.3">
      <c r="A166" s="106"/>
      <c r="B166" s="126">
        <v>4</v>
      </c>
      <c r="C166" s="132"/>
      <c r="D166" s="132" t="s">
        <v>463</v>
      </c>
      <c r="E166" s="133">
        <v>0</v>
      </c>
      <c r="F166" s="133">
        <v>0</v>
      </c>
      <c r="G166" s="220">
        <f>E166+F166</f>
        <v>0</v>
      </c>
    </row>
    <row r="167" spans="1:7" ht="15" thickBot="1" x14ac:dyDescent="0.35">
      <c r="A167" s="113"/>
      <c r="B167" s="114">
        <v>42</v>
      </c>
      <c r="C167" s="115"/>
      <c r="D167" s="115" t="s">
        <v>304</v>
      </c>
      <c r="E167" s="124">
        <v>0</v>
      </c>
      <c r="F167" s="124">
        <v>0</v>
      </c>
      <c r="G167" s="212">
        <f>E167+F167</f>
        <v>0</v>
      </c>
    </row>
    <row r="168" spans="1:7" x14ac:dyDescent="0.3">
      <c r="A168" s="13"/>
      <c r="B168" s="8"/>
      <c r="C168" s="13"/>
      <c r="D168" s="109"/>
      <c r="E168" s="14"/>
      <c r="F168" s="122"/>
      <c r="G168" s="122"/>
    </row>
  </sheetData>
  <mergeCells count="2">
    <mergeCell ref="A2:D2"/>
    <mergeCell ref="A4:D4"/>
  </mergeCells>
  <pageMargins left="0.7" right="0.7" top="0.75" bottom="0.75" header="0.3" footer="0.3"/>
  <pageSetup paperSize="9" scale="8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NASLOVNA</vt:lpstr>
      <vt:lpstr>PRIHODI</vt:lpstr>
      <vt:lpstr>RASHODI</vt:lpstr>
      <vt:lpstr>IZVORI FINANCIRANJA</vt:lpstr>
      <vt:lpstr>FUNKCIJSKA KLASIFIKACIJA</vt:lpstr>
      <vt:lpstr>RAČUN FINANCIRANJA</vt:lpstr>
      <vt:lpstr>RAZDJEL 1</vt:lpstr>
      <vt:lpstr>RAZDJEL 2</vt:lpstr>
      <vt:lpstr>RAZDJEL 3</vt:lpstr>
      <vt:lpstr>RAZDJEL 4</vt:lpstr>
      <vt:lpstr>RAZDJEL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Sinj Account</dc:creator>
  <cp:lastModifiedBy>korisnikSinj</cp:lastModifiedBy>
  <cp:lastPrinted>2025-12-03T13:11:43Z</cp:lastPrinted>
  <dcterms:created xsi:type="dcterms:W3CDTF">2024-11-04T08:54:35Z</dcterms:created>
  <dcterms:modified xsi:type="dcterms:W3CDTF">2025-12-04T12:52:22Z</dcterms:modified>
</cp:coreProperties>
</file>